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685" yWindow="2685" windowWidth="15510" windowHeight="10275" activeTab="2"/>
  </bookViews>
  <sheets>
    <sheet name="Stavba" sheetId="1" r:id="rId1"/>
    <sheet name="VzorPolozky" sheetId="10" state="hidden" r:id="rId2"/>
    <sheet name="01 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01 Pol'!$A$1:$X$283</definedName>
    <definedName name="_xlnm.Print_Area" localSheetId="0">Stavba!$A$1:$J$75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1" i="12"/>
  <c r="G8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20" i="12"/>
  <c r="I20" i="12"/>
  <c r="K20" i="12"/>
  <c r="O20" i="12"/>
  <c r="Q20" i="12"/>
  <c r="V20" i="12"/>
  <c r="G22" i="12"/>
  <c r="I22" i="12"/>
  <c r="K22" i="12"/>
  <c r="M22" i="12"/>
  <c r="O22" i="12"/>
  <c r="Q22" i="12"/>
  <c r="V22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Q19" i="12" s="1"/>
  <c r="V26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3" i="12"/>
  <c r="M33" i="12" s="1"/>
  <c r="I33" i="12"/>
  <c r="K33" i="12"/>
  <c r="O33" i="12"/>
  <c r="Q33" i="12"/>
  <c r="V33" i="12"/>
  <c r="G36" i="12"/>
  <c r="I36" i="12"/>
  <c r="I35" i="12" s="1"/>
  <c r="K36" i="12"/>
  <c r="O36" i="12"/>
  <c r="Q36" i="12"/>
  <c r="Q35" i="12" s="1"/>
  <c r="V36" i="12"/>
  <c r="V35" i="12" s="1"/>
  <c r="G38" i="12"/>
  <c r="I38" i="12"/>
  <c r="K38" i="12"/>
  <c r="M38" i="12"/>
  <c r="O38" i="12"/>
  <c r="Q38" i="12"/>
  <c r="V38" i="12"/>
  <c r="G41" i="12"/>
  <c r="M41" i="12" s="1"/>
  <c r="I41" i="12"/>
  <c r="K41" i="12"/>
  <c r="O41" i="12"/>
  <c r="Q41" i="12"/>
  <c r="V41" i="12"/>
  <c r="G47" i="12"/>
  <c r="M47" i="12" s="1"/>
  <c r="I47" i="12"/>
  <c r="K47" i="12"/>
  <c r="K46" i="12" s="1"/>
  <c r="O47" i="12"/>
  <c r="Q47" i="12"/>
  <c r="V47" i="12"/>
  <c r="G49" i="12"/>
  <c r="M49" i="12" s="1"/>
  <c r="I49" i="12"/>
  <c r="K49" i="12"/>
  <c r="O49" i="12"/>
  <c r="Q49" i="12"/>
  <c r="V49" i="12"/>
  <c r="G50" i="12"/>
  <c r="I50" i="12"/>
  <c r="K50" i="12"/>
  <c r="O50" i="12"/>
  <c r="Q50" i="12"/>
  <c r="V50" i="12"/>
  <c r="G52" i="12"/>
  <c r="M52" i="12" s="1"/>
  <c r="I52" i="12"/>
  <c r="K52" i="12"/>
  <c r="O52" i="12"/>
  <c r="Q52" i="12"/>
  <c r="V52" i="12"/>
  <c r="V55" i="12"/>
  <c r="G56" i="12"/>
  <c r="I56" i="12"/>
  <c r="I55" i="12" s="1"/>
  <c r="K56" i="12"/>
  <c r="K55" i="12" s="1"/>
  <c r="M56" i="12"/>
  <c r="O56" i="12"/>
  <c r="Q56" i="12"/>
  <c r="V56" i="12"/>
  <c r="G57" i="12"/>
  <c r="G55" i="12" s="1"/>
  <c r="I53" i="1" s="1"/>
  <c r="I57" i="12"/>
  <c r="K57" i="12"/>
  <c r="O57" i="12"/>
  <c r="O55" i="12" s="1"/>
  <c r="Q57" i="12"/>
  <c r="V57" i="12"/>
  <c r="G59" i="12"/>
  <c r="M59" i="12" s="1"/>
  <c r="I59" i="12"/>
  <c r="K59" i="12"/>
  <c r="K58" i="12" s="1"/>
  <c r="O59" i="12"/>
  <c r="Q59" i="12"/>
  <c r="V59" i="12"/>
  <c r="G61" i="12"/>
  <c r="M61" i="12" s="1"/>
  <c r="I61" i="12"/>
  <c r="K61" i="12"/>
  <c r="O61" i="12"/>
  <c r="Q61" i="12"/>
  <c r="V61" i="12"/>
  <c r="G63" i="12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K65" i="12"/>
  <c r="V65" i="12"/>
  <c r="G66" i="12"/>
  <c r="M66" i="12" s="1"/>
  <c r="M65" i="12" s="1"/>
  <c r="I66" i="12"/>
  <c r="I65" i="12" s="1"/>
  <c r="K66" i="12"/>
  <c r="O66" i="12"/>
  <c r="O65" i="12" s="1"/>
  <c r="Q66" i="12"/>
  <c r="Q65" i="12" s="1"/>
  <c r="V66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G85" i="12"/>
  <c r="M85" i="12" s="1"/>
  <c r="I85" i="12"/>
  <c r="K85" i="12"/>
  <c r="O85" i="12"/>
  <c r="Q85" i="12"/>
  <c r="V85" i="12"/>
  <c r="G87" i="12"/>
  <c r="M87" i="12" s="1"/>
  <c r="I87" i="12"/>
  <c r="K87" i="12"/>
  <c r="O87" i="12"/>
  <c r="Q87" i="12"/>
  <c r="V87" i="12"/>
  <c r="G90" i="12"/>
  <c r="M90" i="12" s="1"/>
  <c r="I90" i="12"/>
  <c r="K90" i="12"/>
  <c r="O90" i="12"/>
  <c r="Q90" i="12"/>
  <c r="V90" i="12"/>
  <c r="G93" i="12"/>
  <c r="M93" i="12" s="1"/>
  <c r="I93" i="12"/>
  <c r="K93" i="12"/>
  <c r="O93" i="12"/>
  <c r="Q93" i="12"/>
  <c r="V93" i="12"/>
  <c r="G96" i="12"/>
  <c r="I96" i="12"/>
  <c r="K96" i="12"/>
  <c r="M96" i="12"/>
  <c r="O96" i="12"/>
  <c r="Q96" i="12"/>
  <c r="V96" i="12"/>
  <c r="V98" i="12"/>
  <c r="G99" i="12"/>
  <c r="M99" i="12" s="1"/>
  <c r="M98" i="12" s="1"/>
  <c r="I99" i="12"/>
  <c r="I98" i="12" s="1"/>
  <c r="K99" i="12"/>
  <c r="K98" i="12" s="1"/>
  <c r="O99" i="12"/>
  <c r="O98" i="12" s="1"/>
  <c r="Q99" i="12"/>
  <c r="Q98" i="12" s="1"/>
  <c r="V99" i="12"/>
  <c r="G101" i="12"/>
  <c r="M101" i="12" s="1"/>
  <c r="I101" i="12"/>
  <c r="K101" i="12"/>
  <c r="O101" i="12"/>
  <c r="Q101" i="12"/>
  <c r="V101" i="12"/>
  <c r="G103" i="12"/>
  <c r="I103" i="12"/>
  <c r="K103" i="12"/>
  <c r="O103" i="12"/>
  <c r="Q103" i="12"/>
  <c r="V103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K100" i="12" s="1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10" i="12"/>
  <c r="I110" i="12"/>
  <c r="K110" i="12"/>
  <c r="M110" i="12"/>
  <c r="O110" i="12"/>
  <c r="Q110" i="12"/>
  <c r="V110" i="12"/>
  <c r="G112" i="12"/>
  <c r="M112" i="12" s="1"/>
  <c r="I112" i="12"/>
  <c r="K112" i="12"/>
  <c r="O112" i="12"/>
  <c r="Q112" i="12"/>
  <c r="V112" i="12"/>
  <c r="G114" i="12"/>
  <c r="M114" i="12" s="1"/>
  <c r="I114" i="12"/>
  <c r="K114" i="12"/>
  <c r="K113" i="12" s="1"/>
  <c r="O114" i="12"/>
  <c r="Q114" i="12"/>
  <c r="V114" i="12"/>
  <c r="G116" i="12"/>
  <c r="M116" i="12" s="1"/>
  <c r="I116" i="12"/>
  <c r="K116" i="12"/>
  <c r="O116" i="12"/>
  <c r="Q116" i="12"/>
  <c r="V116" i="12"/>
  <c r="G118" i="12"/>
  <c r="M118" i="12" s="1"/>
  <c r="I118" i="12"/>
  <c r="K118" i="12"/>
  <c r="O118" i="12"/>
  <c r="Q118" i="12"/>
  <c r="V118" i="12"/>
  <c r="G120" i="12"/>
  <c r="M120" i="12" s="1"/>
  <c r="M119" i="12" s="1"/>
  <c r="I120" i="12"/>
  <c r="I119" i="12" s="1"/>
  <c r="K120" i="12"/>
  <c r="K119" i="12" s="1"/>
  <c r="O120" i="12"/>
  <c r="O119" i="12" s="1"/>
  <c r="Q120" i="12"/>
  <c r="Q119" i="12" s="1"/>
  <c r="V120" i="12"/>
  <c r="V119" i="12" s="1"/>
  <c r="G122" i="12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8" i="12"/>
  <c r="M128" i="12" s="1"/>
  <c r="I128" i="12"/>
  <c r="K128" i="12"/>
  <c r="O128" i="12"/>
  <c r="Q128" i="12"/>
  <c r="V128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5" i="12"/>
  <c r="I135" i="12"/>
  <c r="K135" i="12"/>
  <c r="M135" i="12"/>
  <c r="O135" i="12"/>
  <c r="Q135" i="12"/>
  <c r="V135" i="12"/>
  <c r="G137" i="12"/>
  <c r="M137" i="12" s="1"/>
  <c r="I137" i="12"/>
  <c r="K137" i="12"/>
  <c r="O137" i="12"/>
  <c r="Q137" i="12"/>
  <c r="V137" i="12"/>
  <c r="G138" i="12"/>
  <c r="I138" i="12"/>
  <c r="K138" i="12"/>
  <c r="M138" i="12"/>
  <c r="O138" i="12"/>
  <c r="Q138" i="12"/>
  <c r="V138" i="12"/>
  <c r="G139" i="12"/>
  <c r="M139" i="12" s="1"/>
  <c r="I139" i="12"/>
  <c r="K139" i="12"/>
  <c r="O139" i="12"/>
  <c r="Q139" i="12"/>
  <c r="V139" i="12"/>
  <c r="G149" i="12"/>
  <c r="M149" i="12" s="1"/>
  <c r="I149" i="12"/>
  <c r="K149" i="12"/>
  <c r="O149" i="12"/>
  <c r="Q149" i="12"/>
  <c r="V149" i="12"/>
  <c r="G154" i="12"/>
  <c r="M154" i="12" s="1"/>
  <c r="I154" i="12"/>
  <c r="K154" i="12"/>
  <c r="O154" i="12"/>
  <c r="Q154" i="12"/>
  <c r="V154" i="12"/>
  <c r="G158" i="12"/>
  <c r="M158" i="12" s="1"/>
  <c r="I158" i="12"/>
  <c r="K158" i="12"/>
  <c r="O158" i="12"/>
  <c r="Q158" i="12"/>
  <c r="V158" i="12"/>
  <c r="G160" i="12"/>
  <c r="M160" i="12" s="1"/>
  <c r="I160" i="12"/>
  <c r="K160" i="12"/>
  <c r="O160" i="12"/>
  <c r="Q160" i="12"/>
  <c r="Q159" i="12" s="1"/>
  <c r="V160" i="12"/>
  <c r="G162" i="12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V159" i="12" s="1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1" i="12"/>
  <c r="M171" i="12" s="1"/>
  <c r="I171" i="12"/>
  <c r="K171" i="12"/>
  <c r="O171" i="12"/>
  <c r="Q171" i="12"/>
  <c r="V171" i="12"/>
  <c r="G172" i="12"/>
  <c r="M172" i="12" s="1"/>
  <c r="I172" i="12"/>
  <c r="K172" i="12"/>
  <c r="O172" i="12"/>
  <c r="Q172" i="12"/>
  <c r="V172" i="12"/>
  <c r="G174" i="12"/>
  <c r="I174" i="12"/>
  <c r="K174" i="12"/>
  <c r="M174" i="12"/>
  <c r="O174" i="12"/>
  <c r="Q174" i="12"/>
  <c r="V174" i="12"/>
  <c r="G176" i="12"/>
  <c r="M176" i="12" s="1"/>
  <c r="I176" i="12"/>
  <c r="K176" i="12"/>
  <c r="O176" i="12"/>
  <c r="Q176" i="12"/>
  <c r="V176" i="12"/>
  <c r="G178" i="12"/>
  <c r="I178" i="12"/>
  <c r="K178" i="12"/>
  <c r="M178" i="12"/>
  <c r="O178" i="12"/>
  <c r="Q178" i="12"/>
  <c r="V178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3" i="12"/>
  <c r="M183" i="12" s="1"/>
  <c r="I183" i="12"/>
  <c r="K183" i="12"/>
  <c r="O183" i="12"/>
  <c r="Q183" i="12"/>
  <c r="V183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88" i="12"/>
  <c r="M188" i="12" s="1"/>
  <c r="I188" i="12"/>
  <c r="K188" i="12"/>
  <c r="O188" i="12"/>
  <c r="Q188" i="12"/>
  <c r="V188" i="12"/>
  <c r="G190" i="12"/>
  <c r="M190" i="12" s="1"/>
  <c r="I190" i="12"/>
  <c r="K190" i="12"/>
  <c r="O190" i="12"/>
  <c r="Q190" i="12"/>
  <c r="V190" i="12"/>
  <c r="G192" i="12"/>
  <c r="M192" i="12" s="1"/>
  <c r="I192" i="12"/>
  <c r="K192" i="12"/>
  <c r="O192" i="12"/>
  <c r="Q192" i="12"/>
  <c r="V192" i="12"/>
  <c r="G194" i="12"/>
  <c r="I194" i="12"/>
  <c r="K194" i="12"/>
  <c r="M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I196" i="12"/>
  <c r="K196" i="12"/>
  <c r="M196" i="12"/>
  <c r="O196" i="12"/>
  <c r="Q196" i="12"/>
  <c r="V196" i="12"/>
  <c r="G197" i="12"/>
  <c r="M197" i="12" s="1"/>
  <c r="I197" i="12"/>
  <c r="K197" i="12"/>
  <c r="O197" i="12"/>
  <c r="Q197" i="12"/>
  <c r="V197" i="12"/>
  <c r="G199" i="12"/>
  <c r="I199" i="12"/>
  <c r="K199" i="12"/>
  <c r="O199" i="12"/>
  <c r="Q199" i="12"/>
  <c r="V199" i="12"/>
  <c r="G200" i="12"/>
  <c r="I200" i="12"/>
  <c r="K200" i="12"/>
  <c r="M200" i="12"/>
  <c r="O200" i="12"/>
  <c r="Q200" i="12"/>
  <c r="V200" i="12"/>
  <c r="G201" i="12"/>
  <c r="M201" i="12" s="1"/>
  <c r="I201" i="12"/>
  <c r="K201" i="12"/>
  <c r="O201" i="12"/>
  <c r="Q201" i="12"/>
  <c r="V201" i="12"/>
  <c r="G202" i="12"/>
  <c r="I202" i="12"/>
  <c r="K202" i="12"/>
  <c r="M202" i="12"/>
  <c r="O202" i="12"/>
  <c r="Q202" i="12"/>
  <c r="V202" i="12"/>
  <c r="G204" i="12"/>
  <c r="I204" i="12"/>
  <c r="K204" i="12"/>
  <c r="M204" i="12"/>
  <c r="O204" i="12"/>
  <c r="Q204" i="12"/>
  <c r="V204" i="12"/>
  <c r="G205" i="12"/>
  <c r="G203" i="12" s="1"/>
  <c r="I66" i="1" s="1"/>
  <c r="I205" i="12"/>
  <c r="K205" i="12"/>
  <c r="O205" i="12"/>
  <c r="Q205" i="12"/>
  <c r="V205" i="12"/>
  <c r="G206" i="12"/>
  <c r="I206" i="12"/>
  <c r="K206" i="12"/>
  <c r="M206" i="12"/>
  <c r="O206" i="12"/>
  <c r="Q206" i="12"/>
  <c r="V206" i="12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10" i="12"/>
  <c r="M210" i="12" s="1"/>
  <c r="I210" i="12"/>
  <c r="K210" i="12"/>
  <c r="O210" i="12"/>
  <c r="Q210" i="12"/>
  <c r="V210" i="12"/>
  <c r="G212" i="12"/>
  <c r="I212" i="12"/>
  <c r="K212" i="12"/>
  <c r="K211" i="12" s="1"/>
  <c r="O212" i="12"/>
  <c r="Q212" i="12"/>
  <c r="V212" i="12"/>
  <c r="G214" i="12"/>
  <c r="M214" i="12" s="1"/>
  <c r="I214" i="12"/>
  <c r="K214" i="12"/>
  <c r="O214" i="12"/>
  <c r="Q214" i="12"/>
  <c r="Q211" i="12" s="1"/>
  <c r="V214" i="12"/>
  <c r="G215" i="12"/>
  <c r="M215" i="12" s="1"/>
  <c r="I215" i="12"/>
  <c r="I211" i="12" s="1"/>
  <c r="K215" i="12"/>
  <c r="O215" i="12"/>
  <c r="Q215" i="12"/>
  <c r="V215" i="12"/>
  <c r="G221" i="12"/>
  <c r="G220" i="12" s="1"/>
  <c r="I68" i="1" s="1"/>
  <c r="I221" i="12"/>
  <c r="I220" i="12" s="1"/>
  <c r="K221" i="12"/>
  <c r="K220" i="12" s="1"/>
  <c r="O221" i="12"/>
  <c r="O220" i="12" s="1"/>
  <c r="Q221" i="12"/>
  <c r="Q220" i="12" s="1"/>
  <c r="V221" i="12"/>
  <c r="V220" i="12" s="1"/>
  <c r="G224" i="12"/>
  <c r="M224" i="12" s="1"/>
  <c r="M223" i="12" s="1"/>
  <c r="I224" i="12"/>
  <c r="I223" i="12" s="1"/>
  <c r="K224" i="12"/>
  <c r="K223" i="12" s="1"/>
  <c r="O224" i="12"/>
  <c r="O223" i="12" s="1"/>
  <c r="Q224" i="12"/>
  <c r="Q223" i="12" s="1"/>
  <c r="V224" i="12"/>
  <c r="V223" i="12" s="1"/>
  <c r="G226" i="12"/>
  <c r="G225" i="12" s="1"/>
  <c r="I226" i="12"/>
  <c r="I225" i="12" s="1"/>
  <c r="K226" i="12"/>
  <c r="K225" i="12" s="1"/>
  <c r="O226" i="12"/>
  <c r="O225" i="12" s="1"/>
  <c r="Q226" i="12"/>
  <c r="Q225" i="12" s="1"/>
  <c r="V226" i="12"/>
  <c r="V225" i="12" s="1"/>
  <c r="G231" i="12"/>
  <c r="M231" i="12" s="1"/>
  <c r="I231" i="12"/>
  <c r="K231" i="12"/>
  <c r="O231" i="12"/>
  <c r="Q231" i="12"/>
  <c r="V231" i="12"/>
  <c r="G235" i="12"/>
  <c r="M235" i="12" s="1"/>
  <c r="I235" i="12"/>
  <c r="K235" i="12"/>
  <c r="O235" i="12"/>
  <c r="Q235" i="12"/>
  <c r="Q230" i="12" s="1"/>
  <c r="V235" i="12"/>
  <c r="G236" i="12"/>
  <c r="M236" i="12" s="1"/>
  <c r="I236" i="12"/>
  <c r="K236" i="12"/>
  <c r="O236" i="12"/>
  <c r="Q236" i="12"/>
  <c r="V236" i="12"/>
  <c r="G241" i="12"/>
  <c r="M241" i="12" s="1"/>
  <c r="I241" i="12"/>
  <c r="K241" i="12"/>
  <c r="O241" i="12"/>
  <c r="Q241" i="12"/>
  <c r="V241" i="12"/>
  <c r="G243" i="12"/>
  <c r="M243" i="12" s="1"/>
  <c r="I243" i="12"/>
  <c r="K243" i="12"/>
  <c r="O243" i="12"/>
  <c r="Q243" i="12"/>
  <c r="V243" i="12"/>
  <c r="G244" i="12"/>
  <c r="M244" i="12" s="1"/>
  <c r="I244" i="12"/>
  <c r="K244" i="12"/>
  <c r="O244" i="12"/>
  <c r="Q244" i="12"/>
  <c r="V244" i="12"/>
  <c r="G246" i="12"/>
  <c r="M246" i="12" s="1"/>
  <c r="I246" i="12"/>
  <c r="K246" i="12"/>
  <c r="O246" i="12"/>
  <c r="Q246" i="12"/>
  <c r="V246" i="12"/>
  <c r="G248" i="12"/>
  <c r="M248" i="12" s="1"/>
  <c r="M247" i="12" s="1"/>
  <c r="I248" i="12"/>
  <c r="K248" i="12"/>
  <c r="K247" i="12" s="1"/>
  <c r="O248" i="12"/>
  <c r="Q248" i="12"/>
  <c r="V248" i="12"/>
  <c r="V247" i="12" s="1"/>
  <c r="G250" i="12"/>
  <c r="M250" i="12" s="1"/>
  <c r="I250" i="12"/>
  <c r="K250" i="12"/>
  <c r="O250" i="12"/>
  <c r="Q250" i="12"/>
  <c r="V250" i="12"/>
  <c r="V252" i="12"/>
  <c r="G253" i="12"/>
  <c r="I253" i="12"/>
  <c r="K253" i="12"/>
  <c r="K252" i="12" s="1"/>
  <c r="M253" i="12"/>
  <c r="O253" i="12"/>
  <c r="Q253" i="12"/>
  <c r="V253" i="12"/>
  <c r="G258" i="12"/>
  <c r="G252" i="12" s="1"/>
  <c r="I71" i="1" s="1"/>
  <c r="I258" i="12"/>
  <c r="K258" i="12"/>
  <c r="O258" i="12"/>
  <c r="O252" i="12" s="1"/>
  <c r="Q258" i="12"/>
  <c r="V258" i="12"/>
  <c r="G260" i="12"/>
  <c r="G259" i="12" s="1"/>
  <c r="I72" i="1" s="1"/>
  <c r="I18" i="1" s="1"/>
  <c r="I260" i="12"/>
  <c r="I259" i="12" s="1"/>
  <c r="K260" i="12"/>
  <c r="O260" i="12"/>
  <c r="O259" i="12" s="1"/>
  <c r="Q260" i="12"/>
  <c r="Q259" i="12" s="1"/>
  <c r="V260" i="12"/>
  <c r="G261" i="12"/>
  <c r="I261" i="12"/>
  <c r="K261" i="12"/>
  <c r="M261" i="12"/>
  <c r="O261" i="12"/>
  <c r="Q261" i="12"/>
  <c r="V261" i="12"/>
  <c r="G263" i="12"/>
  <c r="M263" i="12" s="1"/>
  <c r="I263" i="12"/>
  <c r="K263" i="12"/>
  <c r="O263" i="12"/>
  <c r="Q263" i="12"/>
  <c r="V263" i="12"/>
  <c r="G264" i="12"/>
  <c r="M264" i="12" s="1"/>
  <c r="I264" i="12"/>
  <c r="K264" i="12"/>
  <c r="O264" i="12"/>
  <c r="Q264" i="12"/>
  <c r="V264" i="12"/>
  <c r="G265" i="12"/>
  <c r="I265" i="12"/>
  <c r="K265" i="12"/>
  <c r="M265" i="12"/>
  <c r="O265" i="12"/>
  <c r="Q265" i="12"/>
  <c r="V265" i="12"/>
  <c r="G266" i="12"/>
  <c r="M266" i="12" s="1"/>
  <c r="I266" i="12"/>
  <c r="K266" i="12"/>
  <c r="O266" i="12"/>
  <c r="O262" i="12" s="1"/>
  <c r="Q266" i="12"/>
  <c r="V266" i="12"/>
  <c r="G267" i="12"/>
  <c r="M267" i="12" s="1"/>
  <c r="I267" i="12"/>
  <c r="K267" i="12"/>
  <c r="O267" i="12"/>
  <c r="Q267" i="12"/>
  <c r="V267" i="12"/>
  <c r="V269" i="12"/>
  <c r="G270" i="12"/>
  <c r="I270" i="12"/>
  <c r="K270" i="12"/>
  <c r="K269" i="12" s="1"/>
  <c r="M270" i="12"/>
  <c r="O270" i="12"/>
  <c r="Q270" i="12"/>
  <c r="V270" i="12"/>
  <c r="G271" i="12"/>
  <c r="M271" i="12" s="1"/>
  <c r="I271" i="12"/>
  <c r="I269" i="12" s="1"/>
  <c r="K271" i="12"/>
  <c r="O271" i="12"/>
  <c r="O269" i="12" s="1"/>
  <c r="Q271" i="12"/>
  <c r="Q269" i="12" s="1"/>
  <c r="V271" i="12"/>
  <c r="AE273" i="12"/>
  <c r="F40" i="1" s="1"/>
  <c r="I20" i="1"/>
  <c r="AF273" i="12" l="1"/>
  <c r="I262" i="12"/>
  <c r="V211" i="12"/>
  <c r="K203" i="12"/>
  <c r="O203" i="12"/>
  <c r="Q198" i="12"/>
  <c r="I198" i="12"/>
  <c r="G198" i="12"/>
  <c r="I65" i="1" s="1"/>
  <c r="V186" i="12"/>
  <c r="K165" i="12"/>
  <c r="K121" i="12"/>
  <c r="V113" i="12"/>
  <c r="V100" i="12"/>
  <c r="Q100" i="12"/>
  <c r="I100" i="12"/>
  <c r="I68" i="12"/>
  <c r="G65" i="12"/>
  <c r="I55" i="1" s="1"/>
  <c r="G58" i="12"/>
  <c r="I54" i="1" s="1"/>
  <c r="V58" i="12"/>
  <c r="G46" i="12"/>
  <c r="I52" i="1" s="1"/>
  <c r="V46" i="12"/>
  <c r="G35" i="12"/>
  <c r="I51" i="1" s="1"/>
  <c r="O19" i="12"/>
  <c r="K8" i="12"/>
  <c r="O8" i="12"/>
  <c r="F39" i="1"/>
  <c r="F41" i="1"/>
  <c r="K262" i="12"/>
  <c r="Q262" i="12"/>
  <c r="K259" i="12"/>
  <c r="Q252" i="12"/>
  <c r="I252" i="12"/>
  <c r="I247" i="12"/>
  <c r="O247" i="12"/>
  <c r="V230" i="12"/>
  <c r="G211" i="12"/>
  <c r="V203" i="12"/>
  <c r="Q203" i="12"/>
  <c r="I203" i="12"/>
  <c r="O198" i="12"/>
  <c r="O186" i="12"/>
  <c r="V165" i="12"/>
  <c r="G159" i="12"/>
  <c r="I62" i="1" s="1"/>
  <c r="V121" i="12"/>
  <c r="K68" i="12"/>
  <c r="Q68" i="12"/>
  <c r="I58" i="12"/>
  <c r="O58" i="12"/>
  <c r="Q55" i="12"/>
  <c r="I46" i="12"/>
  <c r="O46" i="12"/>
  <c r="O35" i="12"/>
  <c r="K19" i="12"/>
  <c r="V8" i="12"/>
  <c r="Q8" i="12"/>
  <c r="I8" i="12"/>
  <c r="K230" i="12"/>
  <c r="V262" i="12"/>
  <c r="G262" i="12"/>
  <c r="I73" i="1" s="1"/>
  <c r="V259" i="12"/>
  <c r="Q247" i="12"/>
  <c r="O211" i="12"/>
  <c r="K198" i="12"/>
  <c r="K159" i="12"/>
  <c r="O159" i="12"/>
  <c r="Q121" i="12"/>
  <c r="I121" i="12"/>
  <c r="G121" i="12"/>
  <c r="I61" i="1" s="1"/>
  <c r="Q113" i="12"/>
  <c r="I113" i="12"/>
  <c r="O113" i="12"/>
  <c r="G100" i="12"/>
  <c r="I58" i="1" s="1"/>
  <c r="V68" i="12"/>
  <c r="Q58" i="12"/>
  <c r="Q46" i="12"/>
  <c r="K35" i="12"/>
  <c r="V19" i="12"/>
  <c r="I49" i="1"/>
  <c r="I230" i="12"/>
  <c r="O230" i="12"/>
  <c r="V198" i="12"/>
  <c r="K186" i="12"/>
  <c r="Q186" i="12"/>
  <c r="I186" i="12"/>
  <c r="Q165" i="12"/>
  <c r="I165" i="12"/>
  <c r="O165" i="12"/>
  <c r="I159" i="12"/>
  <c r="O121" i="12"/>
  <c r="O100" i="12"/>
  <c r="G98" i="12"/>
  <c r="I57" i="1" s="1"/>
  <c r="O68" i="12"/>
  <c r="I19" i="12"/>
  <c r="G19" i="12"/>
  <c r="I50" i="1" s="1"/>
  <c r="M269" i="12"/>
  <c r="M262" i="12"/>
  <c r="M186" i="12"/>
  <c r="M113" i="12"/>
  <c r="M68" i="12"/>
  <c r="M230" i="12"/>
  <c r="M165" i="12"/>
  <c r="G269" i="12"/>
  <c r="I74" i="1" s="1"/>
  <c r="I19" i="1" s="1"/>
  <c r="M260" i="12"/>
  <c r="M259" i="12" s="1"/>
  <c r="G247" i="12"/>
  <c r="I70" i="1" s="1"/>
  <c r="G230" i="12"/>
  <c r="I69" i="1" s="1"/>
  <c r="M226" i="12"/>
  <c r="M225" i="12" s="1"/>
  <c r="G223" i="12"/>
  <c r="M221" i="12"/>
  <c r="M220" i="12" s="1"/>
  <c r="M212" i="12"/>
  <c r="M211" i="12" s="1"/>
  <c r="M199" i="12"/>
  <c r="M198" i="12" s="1"/>
  <c r="G165" i="12"/>
  <c r="I63" i="1" s="1"/>
  <c r="M122" i="12"/>
  <c r="M121" i="12" s="1"/>
  <c r="G119" i="12"/>
  <c r="I60" i="1" s="1"/>
  <c r="G113" i="12"/>
  <c r="I59" i="1" s="1"/>
  <c r="M36" i="12"/>
  <c r="M35" i="12" s="1"/>
  <c r="M20" i="12"/>
  <c r="M19" i="12" s="1"/>
  <c r="G186" i="12"/>
  <c r="I64" i="1" s="1"/>
  <c r="G68" i="12"/>
  <c r="I56" i="1" s="1"/>
  <c r="M258" i="12"/>
  <c r="M252" i="12" s="1"/>
  <c r="M205" i="12"/>
  <c r="M203" i="12" s="1"/>
  <c r="M162" i="12"/>
  <c r="M159" i="12" s="1"/>
  <c r="M103" i="12"/>
  <c r="M100" i="12" s="1"/>
  <c r="M63" i="12"/>
  <c r="M58" i="12" s="1"/>
  <c r="M57" i="12"/>
  <c r="M55" i="12" s="1"/>
  <c r="M50" i="12"/>
  <c r="M46" i="12" s="1"/>
  <c r="M11" i="12"/>
  <c r="M8" i="12" s="1"/>
  <c r="J28" i="1"/>
  <c r="J26" i="1"/>
  <c r="G38" i="1"/>
  <c r="F38" i="1"/>
  <c r="J23" i="1"/>
  <c r="J24" i="1"/>
  <c r="J25" i="1"/>
  <c r="J27" i="1"/>
  <c r="E24" i="1"/>
  <c r="E26" i="1"/>
  <c r="I16" i="1" l="1"/>
  <c r="I21" i="1" s="1"/>
  <c r="F42" i="1"/>
  <c r="H39" i="1"/>
  <c r="G40" i="1"/>
  <c r="H40" i="1" s="1"/>
  <c r="I40" i="1" s="1"/>
  <c r="G41" i="1"/>
  <c r="G39" i="1"/>
  <c r="G42" i="1" s="1"/>
  <c r="G25" i="1" s="1"/>
  <c r="A25" i="1" s="1"/>
  <c r="I17" i="1"/>
  <c r="I67" i="1"/>
  <c r="I75" i="1" s="1"/>
  <c r="H41" i="1"/>
  <c r="I41" i="1" s="1"/>
  <c r="G273" i="12"/>
  <c r="J74" i="1" l="1"/>
  <c r="J53" i="1"/>
  <c r="J73" i="1"/>
  <c r="J71" i="1"/>
  <c r="J67" i="1"/>
  <c r="J54" i="1"/>
  <c r="J62" i="1"/>
  <c r="J70" i="1"/>
  <c r="J49" i="1"/>
  <c r="J65" i="1"/>
  <c r="J63" i="1"/>
  <c r="J59" i="1"/>
  <c r="J60" i="1"/>
  <c r="J61" i="1"/>
  <c r="J69" i="1"/>
  <c r="J56" i="1"/>
  <c r="J64" i="1"/>
  <c r="J72" i="1"/>
  <c r="J57" i="1"/>
  <c r="J55" i="1"/>
  <c r="J51" i="1"/>
  <c r="J50" i="1"/>
  <c r="J58" i="1"/>
  <c r="J66" i="1"/>
  <c r="J52" i="1"/>
  <c r="J68" i="1"/>
  <c r="G26" i="1"/>
  <c r="A26" i="1"/>
  <c r="G23" i="1"/>
  <c r="A23" i="1" s="1"/>
  <c r="G24" i="1" s="1"/>
  <c r="A27" i="1" s="1"/>
  <c r="G28" i="1"/>
  <c r="I39" i="1"/>
  <c r="I42" i="1" s="1"/>
  <c r="H42" i="1"/>
  <c r="A24" i="1"/>
  <c r="J41" i="1" l="1"/>
  <c r="J39" i="1"/>
  <c r="J42" i="1" s="1"/>
  <c r="J40" i="1"/>
  <c r="J75" i="1"/>
  <c r="G29" i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 Hanuš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<sst xmlns="http://schemas.openxmlformats.org/spreadsheetml/2006/main" count="1431" uniqueCount="520">
  <si>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</si>
  <si>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</si>
  <si>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</si>
  <si>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</si>
  <si>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</si>
  <si>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</si>
  <si>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</si>
  <si>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</si>
  <si>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</si>
  <si>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</si>
  <si>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</si>
  <si>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</si>
  <si>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</si>
  <si>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</si>
  <si>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</si>
  <si>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</si>
  <si>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</si>
  <si>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</si>
  <si>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</si>
  <si>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</si>
  <si>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</si>
  <si>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</si>
  <si>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</si>
  <si>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</si>
  <si>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</si>
  <si>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</si>
  <si>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</si>
  <si>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</si>
  <si>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</si>
  <si>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</si>
  <si>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</si>
  <si>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</si>
  <si>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</si>
  <si>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</si>
  <si>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</si>
  <si>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</si>
  <si>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</si>
  <si>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</si>
  <si>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</si>
  <si>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</si>
  <si>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</si>
  <si>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</t>
  </si>
  <si>
    <t>Stavební úpravy objektu</t>
  </si>
  <si>
    <t>Objekt:</t>
  </si>
  <si>
    <t>Rozpočet:</t>
  </si>
  <si>
    <t>87231 - 19</t>
  </si>
  <si>
    <t>Stavební úpravy objektu - parc.č. 1770/2, k.ú. Hořice v Podkrkonoší</t>
  </si>
  <si>
    <t>Zemědělská akademie a Gymnázium Hořice - střední škola a vyšší odborná škola, příspěvková organizace</t>
  </si>
  <si>
    <t>Riegrova 1403</t>
  </si>
  <si>
    <t>Hořice</t>
  </si>
  <si>
    <t>50801</t>
  </si>
  <si>
    <t>06668364</t>
  </si>
  <si>
    <t>CZ06668364</t>
  </si>
  <si>
    <t>Jiří Špicar ing.</t>
  </si>
  <si>
    <t>Barákova 1166</t>
  </si>
  <si>
    <t>Hořice v Podkrkonoší</t>
  </si>
  <si>
    <t>72910291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</si>
  <si>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</si>
  <si>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</si>
  <si>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</si>
  <si>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</si>
  <si>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</si>
  <si>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</si>
  <si>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</si>
  <si>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</si>
  <si>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</si>
  <si>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6</t>
  </si>
  <si>
    <t>Úpravy povrchu</t>
  </si>
  <si>
    <t>63</t>
  </si>
  <si>
    <t>Podlahy a podlahové konstrukce</t>
  </si>
  <si>
    <t>9</t>
  </si>
  <si>
    <t>Ostatní konstrukce, bourání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</si>
  <si>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</si>
  <si>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</si>
  <si>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</si>
  <si>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</si>
  <si>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</si>
  <si>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</si>
  <si>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</si>
  <si>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</si>
  <si>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</si>
  <si>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</si>
  <si>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</si>
  <si>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</si>
  <si>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720</t>
  </si>
  <si>
    <t>Zdravotechnická instalace</t>
  </si>
  <si>
    <t>762</t>
  </si>
  <si>
    <t>Konstrukce tesařské</t>
  </si>
  <si>
    <t>7631</t>
  </si>
  <si>
    <t>Konstrukce sádrokartonové</t>
  </si>
  <si>
    <t>764</t>
  </si>
  <si>
    <t>Konstrukce klempířské</t>
  </si>
  <si>
    <t>765</t>
  </si>
  <si>
    <t>Krytiny tvrdé</t>
  </si>
  <si>
    <t>766</t>
  </si>
  <si>
    <t>Konstrukce truhlářské</t>
  </si>
  <si>
    <t>769</t>
  </si>
  <si>
    <t>Otvorové prvky z plastu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</si>
  <si>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</si>
  <si>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</si>
  <si>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</si>
  <si>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</si>
  <si>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</si>
  <si>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</si>
  <si>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</si>
  <si>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</si>
  <si>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</si>
  <si>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</si>
  <si>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</si>
  <si>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</si>
  <si>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</si>
  <si>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</si>
  <si>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</si>
  <si>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</si>
  <si>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</si>
  <si>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</si>
  <si>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</si>
  <si>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</si>
  <si>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</si>
  <si>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</si>
  <si>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</si>
  <si>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</si>
  <si>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</si>
  <si>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</si>
  <si>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</si>
  <si>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</si>
  <si>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</si>
  <si>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</si>
  <si>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</si>
  <si>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</si>
  <si>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</si>
  <si>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</si>
  <si>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</si>
  <si>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</si>
  <si>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</si>
  <si>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</si>
  <si>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</si>
  <si>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</si>
  <si>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</si>
  <si>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</si>
  <si>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</si>
  <si>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</si>
  <si>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139601103</t>
  </si>
  <si>
    <t>Ruční výkop jam, rýh a šachet v hornině tř. 4</t>
  </si>
  <si>
    <t>m3</t>
  </si>
  <si>
    <t>RTS 19/ II</t>
  </si>
  <si>
    <t>Práce</t>
  </si>
  <si>
    <t>POL1_</t>
  </si>
  <si>
    <t>pro kanalizaci : 2,0*0,3*0,4</t>
  </si>
  <si>
    <t>VV</t>
  </si>
  <si>
    <t>162201203</t>
  </si>
  <si>
    <t>Vodorovné přemíst.výkopku, kolečko hor.1-4, do 10m</t>
  </si>
  <si>
    <t>162201210</t>
  </si>
  <si>
    <t>Příplatek za dalš.10 m, kolečko, výkop. z hor.1- 4</t>
  </si>
  <si>
    <t>451572111</t>
  </si>
  <si>
    <t>Lože pod potrubí z kameniva těženého 0 - 4 mm</t>
  </si>
  <si>
    <t>2,0*0,3*0,1</t>
  </si>
  <si>
    <t>175101101</t>
  </si>
  <si>
    <t>Obsyp potrubí bez prohození sypaniny</t>
  </si>
  <si>
    <t>2,0*0,3*0,3</t>
  </si>
  <si>
    <t>5834090</t>
  </si>
  <si>
    <t>Dodávka štěrkopísku</t>
  </si>
  <si>
    <t>t</t>
  </si>
  <si>
    <t>Vlastní</t>
  </si>
  <si>
    <t>Kalkul</t>
  </si>
  <si>
    <t>Specifikace</t>
  </si>
  <si>
    <t>POL3_</t>
  </si>
  <si>
    <t>0,18*1,7</t>
  </si>
  <si>
    <t>31001</t>
  </si>
  <si>
    <t>Podkladní beton 300 x 300 x 50 mm pod zhlaví válcovaných nosníků</t>
  </si>
  <si>
    <t>kus</t>
  </si>
  <si>
    <t>102 : 2</t>
  </si>
  <si>
    <t>31701</t>
  </si>
  <si>
    <t>Montáž + dodávka I.č.180 mm vč. základního nátěru</t>
  </si>
  <si>
    <t>kg</t>
  </si>
  <si>
    <t>102 : 3,0*2*21,9*1,1</t>
  </si>
  <si>
    <t>615481111</t>
  </si>
  <si>
    <t>Potažení válc.nosníků rabic.pletivem a postřik MC</t>
  </si>
  <si>
    <t>m2</t>
  </si>
  <si>
    <t>102 : 3,0*(0,2+0,3+0,2)</t>
  </si>
  <si>
    <t>317234410</t>
  </si>
  <si>
    <t>Vyzdívka mezi nosníky cihlami pálenými na MC</t>
  </si>
  <si>
    <t>102 : 3,0*0,2*0,18</t>
  </si>
  <si>
    <t>346244381</t>
  </si>
  <si>
    <t>Plentování ocelových nosníků výšky do 20 cm</t>
  </si>
  <si>
    <t>102 : 3,0*0,18*2</t>
  </si>
  <si>
    <t>310237241</t>
  </si>
  <si>
    <t>Zazdívka otvorů pl. 0,25 m2 cihlami, tl. zdi 30 cm</t>
  </si>
  <si>
    <t xml:space="preserve">nad překlady : </t>
  </si>
  <si>
    <t>102 : 1</t>
  </si>
  <si>
    <t>310239211</t>
  </si>
  <si>
    <t>Zazdívka otvorů plochy do 4 m2 cihlami na MVC</t>
  </si>
  <si>
    <t>101 : 0,95*2,1*0,3</t>
  </si>
  <si>
    <t>612423631</t>
  </si>
  <si>
    <t>Omítka rýh stěn vápenná šířky do 30 cm, štuková včetně prostřiku</t>
  </si>
  <si>
    <t>102 : 3,2*0,3*2+(2*2,25+2,45)*0,3+0,15*2,25*4</t>
  </si>
  <si>
    <t>612421311</t>
  </si>
  <si>
    <t>Oprava vápen.omítek stěn do 30 % pl. - hrubých</t>
  </si>
  <si>
    <t>104 : 2*(2,9+4,5)*2,6+(2*2,1+1,55)*0,15+(2*0,65+0,9)*0,15*2+(2*2,5+1,5)*0,15</t>
  </si>
  <si>
    <t>-(0,9*0,65*2+1,4*2,45)</t>
  </si>
  <si>
    <t>622471317</t>
  </si>
  <si>
    <t>Nátěr stěn vnějších silikonovou fasádní bílou barvou (penetrace + 2x nátěr)</t>
  </si>
  <si>
    <t>plocha : 2*(12,55+5,1)*3,1+5,1*2,25*1/2*2</t>
  </si>
  <si>
    <t>ostění : (2*0,65+0,9)*0,15*3+(2*1,2+0,9)*0,15*4+(2*2,25+2,45)*0,15+(2*2,5+1,5)*0,15</t>
  </si>
  <si>
    <t>stříšky : 2,75*0,5+0,5*0,1*2+1,5*0,5+0,5*0,1*2</t>
  </si>
  <si>
    <t>- otvory : -(0,9*0,65*3+0,9*1,2*4+2,35*2,2+1,4*2,45)</t>
  </si>
  <si>
    <t>631312611</t>
  </si>
  <si>
    <t>Mazanina betonová tl. 5 - 8 cm C 16/20</t>
  </si>
  <si>
    <t>104 : 12,82*0,065</t>
  </si>
  <si>
    <t>631319171</t>
  </si>
  <si>
    <t>Příplatek za stržení povrchu mazaniny tl. 8 cm</t>
  </si>
  <si>
    <t>631361921</t>
  </si>
  <si>
    <t>Výztuž mazanin svařovanou sítí průměr drátu  4,0, oka 100/100 mm KA16</t>
  </si>
  <si>
    <t>104 : 12,82*1,2*1,98*0,001</t>
  </si>
  <si>
    <t>632411105</t>
  </si>
  <si>
    <t>Samonivelační stěrka,  ruční zpracování tl.5 mm</t>
  </si>
  <si>
    <t xml:space="preserve">1.NP : </t>
  </si>
  <si>
    <t>101 až 103 : 2,10+33,3+4,28</t>
  </si>
  <si>
    <t>90001</t>
  </si>
  <si>
    <t>Zednické přípomoce po profesích</t>
  </si>
  <si>
    <t>hod</t>
  </si>
  <si>
    <t>58501</t>
  </si>
  <si>
    <t>Materiál na zednické přípomoce po profesích</t>
  </si>
  <si>
    <t>kpl</t>
  </si>
  <si>
    <t>941941041</t>
  </si>
  <si>
    <t>Montáž lešení leh.řad.s podlahami,š.1,2 m, H 10 m</t>
  </si>
  <si>
    <t>2*(15,0+7,5)*3,0+5,1*2,5*1/2*2</t>
  </si>
  <si>
    <t>941941291</t>
  </si>
  <si>
    <t>Příplatek za každý měsíc použití lešení k pol.1041</t>
  </si>
  <si>
    <t>2 měsíce : 147,75*2</t>
  </si>
  <si>
    <t>941941841</t>
  </si>
  <si>
    <t>Demontáž lešení leh.řad.s podlahami,š.1,2 m,H 10 m</t>
  </si>
  <si>
    <t>941955001</t>
  </si>
  <si>
    <t>Lešení lehké pomocné, výška podlahy do 1,2 m</t>
  </si>
  <si>
    <t>952901111</t>
  </si>
  <si>
    <t>Vyčištění budov o výšce podlaží do 4 m</t>
  </si>
  <si>
    <t>12,55*5,1</t>
  </si>
  <si>
    <t>968061112</t>
  </si>
  <si>
    <t>Vyvěšení dřevěných okenních křídel pl. do 1,5 m2</t>
  </si>
  <si>
    <t>968062354</t>
  </si>
  <si>
    <t>Vybourání dřevěných rámů oken dvojitých pl. 1 m2</t>
  </si>
  <si>
    <t>0,9*0,65*3</t>
  </si>
  <si>
    <t>968062355</t>
  </si>
  <si>
    <t>Vybourání dřevěných rámů oken dvojitých pl. 2 m2</t>
  </si>
  <si>
    <t>0,9*1,2*5+1,05*1,2</t>
  </si>
  <si>
    <t>968061125</t>
  </si>
  <si>
    <t>Vyvěšení dřevěných dveřních křídel pl. do 2 m2</t>
  </si>
  <si>
    <t>968072455</t>
  </si>
  <si>
    <t>Vybourání kovových dveřních zárubní pl. do 2 m2</t>
  </si>
  <si>
    <t>0,8*1,97</t>
  </si>
  <si>
    <t>968071126</t>
  </si>
  <si>
    <t>Vyvěšení kovových křídel dveří nad 2 m2</t>
  </si>
  <si>
    <t>968072456</t>
  </si>
  <si>
    <t>Vybourání kovových dveřních zárubní pl. nad 2 m2</t>
  </si>
  <si>
    <t>1,4*2,4</t>
  </si>
  <si>
    <t>96001</t>
  </si>
  <si>
    <t>Demontáž stáv. výlezu do půdního prostoru</t>
  </si>
  <si>
    <t>974031666</t>
  </si>
  <si>
    <t>Vysekání rýh zeď cihelná vtah. nosníků 15 x 25 cm</t>
  </si>
  <si>
    <t>m</t>
  </si>
  <si>
    <t>102 : 3,0*2</t>
  </si>
  <si>
    <t>964011211</t>
  </si>
  <si>
    <t xml:space="preserve">Vybourání ŽB překladů prefa  </t>
  </si>
  <si>
    <t>102 : 1,2*0,3*0,15+1,5*0,3*0,15</t>
  </si>
  <si>
    <t>971033641</t>
  </si>
  <si>
    <t>Vybourání otv. zeď cihel. pl.4 m2, tl.30 cm, MVC</t>
  </si>
  <si>
    <t>102 : (2,45*2,25-0,9*1,2-1,05*1,2)*0,3</t>
  </si>
  <si>
    <t>967031132</t>
  </si>
  <si>
    <t>Přisekání rovných ostění cihelných na MVC</t>
  </si>
  <si>
    <t xml:space="preserve">po vybourání otvoru : </t>
  </si>
  <si>
    <t>102 : 0,3*2,25*2</t>
  </si>
  <si>
    <t>978013141</t>
  </si>
  <si>
    <t>Otlučení omítek vnitřních stěn v rozsahu do 30 %</t>
  </si>
  <si>
    <t>965048515</t>
  </si>
  <si>
    <t>Broušení betonových povrchů do tl. 5 mm</t>
  </si>
  <si>
    <t xml:space="preserve">po demontáži PVC : </t>
  </si>
  <si>
    <t>965042121</t>
  </si>
  <si>
    <t>Bourání mazanin betonových tl. 10 cm, pl. 1 m2</t>
  </si>
  <si>
    <t>pro ležatou kanalizaci : 2,0*0,4*0,1+2,0*0,3*0,1</t>
  </si>
  <si>
    <t>999281105</t>
  </si>
  <si>
    <t>Přesun hmot pro opravy a údržbu do výšky 6 m</t>
  </si>
  <si>
    <t>Přesun hmot</t>
  </si>
  <si>
    <t>POL7_</t>
  </si>
  <si>
    <t>711140101</t>
  </si>
  <si>
    <t>Odstr.izolace proti vlhk.vodor. pásy přitav.,1vrst</t>
  </si>
  <si>
    <t>v místě ležaté kanalizace : 2,0*0,4</t>
  </si>
  <si>
    <t>711111001</t>
  </si>
  <si>
    <t>Izolace proti vlhkosti vodor. nátěr ALP za studena 1x nátěr - včetně dodávky penetračního laku ALP</t>
  </si>
  <si>
    <t>2,0*0,4</t>
  </si>
  <si>
    <t>711199095</t>
  </si>
  <si>
    <t>Příplatek za plochu do 10 m2, natěradly</t>
  </si>
  <si>
    <t>711141559</t>
  </si>
  <si>
    <t>Izolace proti vlhk. vodorovná pásy přitavením 1 vrstva - včetně dod. Elastek 40 special mineral</t>
  </si>
  <si>
    <t>711199097</t>
  </si>
  <si>
    <t>Příplatek za pl.do 10 m2, pásy,zemní vlhkost</t>
  </si>
  <si>
    <t>711212002</t>
  </si>
  <si>
    <t>Hydroizolační povlak - nátěr nebo stěrka Mapelastic (fa Mapei), pružná hydroizolace tl. 2mm</t>
  </si>
  <si>
    <t>104 : 12,82+2*(2,9+4,5+0,15)*0,2-1,4*0,2</t>
  </si>
  <si>
    <t>711212611</t>
  </si>
  <si>
    <t>Těsnicí pás do svislých koutů Mapeband š. 100 mm (fa Mapei)</t>
  </si>
  <si>
    <t>104 : 2*(2,9+4,5+0,15)-1,4+6*0,2</t>
  </si>
  <si>
    <t>998711101</t>
  </si>
  <si>
    <t>Přesun hmot pro izolace proti vodě, výšky do 6 m</t>
  </si>
  <si>
    <t>713111111</t>
  </si>
  <si>
    <t>Izolace tepelné stropů vrchem kladené volně 2 vrstvy - materiál ve specifikaci</t>
  </si>
  <si>
    <t>11,95*4,7</t>
  </si>
  <si>
    <t>631508592</t>
  </si>
  <si>
    <t>Pás izolační ISOVER UNIROL PROFI 4500x1200x 100 mm</t>
  </si>
  <si>
    <t>SPCM</t>
  </si>
  <si>
    <t>56,165*2*1,02</t>
  </si>
  <si>
    <t>998713101</t>
  </si>
  <si>
    <t>Přesun hmot pro izolace tepelné, výšky do 6 m</t>
  </si>
  <si>
    <t>72001</t>
  </si>
  <si>
    <t>M+D zdravotní techniky</t>
  </si>
  <si>
    <t>762342812</t>
  </si>
  <si>
    <t>Demontáž laťování střech, rozteč latí do 50 cm</t>
  </si>
  <si>
    <t>12,75*3,72*2</t>
  </si>
  <si>
    <t>762331812</t>
  </si>
  <si>
    <t>Demontáž konstrukcí krovů z hranolů do 224 cm2</t>
  </si>
  <si>
    <t>krokve : 3,72*30</t>
  </si>
  <si>
    <t>pozednice : 12,75*2</t>
  </si>
  <si>
    <t>kleštiny : 0,7*26</t>
  </si>
  <si>
    <t>762332120</t>
  </si>
  <si>
    <t>Montáž vázaných krovů pravidelných do 224 cm2</t>
  </si>
  <si>
    <t>pozednice 160/140 : 12,75*2</t>
  </si>
  <si>
    <t>krokve 100/160 : 3,72*30</t>
  </si>
  <si>
    <t>kleštiny 80/160 : 2,25*26</t>
  </si>
  <si>
    <t>762342203</t>
  </si>
  <si>
    <t>Montáž laťování střech</t>
  </si>
  <si>
    <t>762342204</t>
  </si>
  <si>
    <t>Montáž kontralatí přibitím</t>
  </si>
  <si>
    <t>762085153</t>
  </si>
  <si>
    <t xml:space="preserve">Hoblování tesařských prvků - ručně </t>
  </si>
  <si>
    <t>krokve 100/160 : 3,72*(0,1+0,16)*4+0,5*0,16*4+0,5*(0,16+0,1+0,16)*13</t>
  </si>
  <si>
    <t>762911121</t>
  </si>
  <si>
    <t xml:space="preserve">Impregnace řeziva </t>
  </si>
  <si>
    <t>76201</t>
  </si>
  <si>
    <t>Kotvení pozednic do zdiva</t>
  </si>
  <si>
    <t>762395000</t>
  </si>
  <si>
    <t>Spojovací a ochranné prostředky pro střechy</t>
  </si>
  <si>
    <t xml:space="preserve">hranoly : </t>
  </si>
  <si>
    <t>pozednice 160/140 : 25,5*0,16*0,14</t>
  </si>
  <si>
    <t>krokve 100/160 : 111,6*0,10*0,16</t>
  </si>
  <si>
    <t>kleštiny 80/160 : 58,5*0,08*0,16</t>
  </si>
  <si>
    <t>Mezisoučet</t>
  </si>
  <si>
    <t xml:space="preserve">latě : </t>
  </si>
  <si>
    <t>kontralatě 40/60 : 111,6*0,04*0,06</t>
  </si>
  <si>
    <t>latě 80/50 : 18*12,75*0,08*0,05</t>
  </si>
  <si>
    <t>60501</t>
  </si>
  <si>
    <t>Dodávka řeziva - hranoly</t>
  </si>
  <si>
    <t>pozednice 160/140 : 25,5*0,16*0,14*1,1</t>
  </si>
  <si>
    <t>krokve 100/160 : 111,6*0,10*0,16*1,1</t>
  </si>
  <si>
    <t>kleštiny 80/160 : 58,5*0,08*0,16*1,1</t>
  </si>
  <si>
    <t>60502</t>
  </si>
  <si>
    <t>Dodávka řeziva - latě</t>
  </si>
  <si>
    <t>kontralatě 40/60 : 111,6*0,04*0,06*1,1</t>
  </si>
  <si>
    <t>latě 80/50 : 18*12,75*0,08*0,05*1,1</t>
  </si>
  <si>
    <t>998762102</t>
  </si>
  <si>
    <t>Přesun hmot pro tesařské konstrukce, výšky do 12 m</t>
  </si>
  <si>
    <t>342264051</t>
  </si>
  <si>
    <t>Podhled sádrokartonový na zavěšenou ocel. konstr. desky standard tl. 12,5 mm, bez izolace</t>
  </si>
  <si>
    <t>101 až 104 : 2,10+33,3+4,28+12,82</t>
  </si>
  <si>
    <t>713111221</t>
  </si>
  <si>
    <t>Montáž parozábrany, zavěšené podhl., přelep. spojů včetně dodávky parozábrany</t>
  </si>
  <si>
    <t>76301</t>
  </si>
  <si>
    <t>M+D půdních stahovacích schodů 600 x 1200 mm vč. úpravy otvoru a lemování</t>
  </si>
  <si>
    <t>998763101</t>
  </si>
  <si>
    <t>Přesun hmot pro sádrokartony, výšky do 12 m</t>
  </si>
  <si>
    <t>764454801</t>
  </si>
  <si>
    <t>Demontáž odpadních trub kruhových,D 75 a 100 mm</t>
  </si>
  <si>
    <t>3,0*2</t>
  </si>
  <si>
    <t>764359811</t>
  </si>
  <si>
    <t>Demontáž kotlíku kónického, sklon do 45°</t>
  </si>
  <si>
    <t>764352811</t>
  </si>
  <si>
    <t>Demontáž žlabů půlkruh. rovných, rš 330 mm, do 45°</t>
  </si>
  <si>
    <t>12,75*2</t>
  </si>
  <si>
    <t>764351837</t>
  </si>
  <si>
    <t>Demontáž háků, sklon do 45°</t>
  </si>
  <si>
    <t>764410850</t>
  </si>
  <si>
    <t>Demontáž oplechování parapetů,rš od 100 do 330 mm</t>
  </si>
  <si>
    <t>0,95*8+1,1</t>
  </si>
  <si>
    <t>764814533</t>
  </si>
  <si>
    <t>Závětrná lišta z lakovaného Pz plechu, rš 333 mm barva hnědá</t>
  </si>
  <si>
    <t>3,72*4</t>
  </si>
  <si>
    <t>764816420</t>
  </si>
  <si>
    <t>Okapnice z lakovaného Pz plechu, rš 200 mm barva hnědá</t>
  </si>
  <si>
    <t>764815212</t>
  </si>
  <si>
    <t>Žlab podokapní půlkruh.z lak.Pz plechu, rš 330 mm barva hnědá</t>
  </si>
  <si>
    <t>764815810</t>
  </si>
  <si>
    <t>Kotlík žlabový oválný z lak. Pz plechu, 330/100 mm barva hnědá</t>
  </si>
  <si>
    <t>764819212</t>
  </si>
  <si>
    <t>Odpadní trouby kruhové z lak.Pz plechu, D 100 mm barva hnědá</t>
  </si>
  <si>
    <t>764816125</t>
  </si>
  <si>
    <t>Oplechování parapetů, lakovaný Pz plech, rš 250 mm barva hnědá</t>
  </si>
  <si>
    <t>0,9*7</t>
  </si>
  <si>
    <t>998764101</t>
  </si>
  <si>
    <t>Přesun hmot pro klempířské konstr., výšky do 6 m</t>
  </si>
  <si>
    <t>765328813</t>
  </si>
  <si>
    <t>Demontáž hřebenů vláknocementových krytin vlnitých do suti</t>
  </si>
  <si>
    <t>765323830</t>
  </si>
  <si>
    <t>Demontáž vláknocementových vlnovek, na konstr.,do suti</t>
  </si>
  <si>
    <t>765901131</t>
  </si>
  <si>
    <t>Fólie podstřešní hydroizolační difúzní včetně dodávky</t>
  </si>
  <si>
    <t>765325312</t>
  </si>
  <si>
    <t>Krytina z vláknoc.vln. přír.Cembrit, B,1250x1000mm</t>
  </si>
  <si>
    <t>765325390</t>
  </si>
  <si>
    <t>Přípl.za sklon přes 30 do 45°, na dřevo,vláknoc.kr</t>
  </si>
  <si>
    <t>765328521</t>
  </si>
  <si>
    <t>Hřeben Cembrit, na šablony, obdélníky, vlnovky</t>
  </si>
  <si>
    <t>765328540</t>
  </si>
  <si>
    <t>Přípl.za sklon pro hřeben k vlnovkám přes30 do 45°</t>
  </si>
  <si>
    <t>998765101</t>
  </si>
  <si>
    <t>Přesun hmot pro krytiny tvrdé, výšky do 6 m</t>
  </si>
  <si>
    <t>766662811</t>
  </si>
  <si>
    <t>Demontáž prahů dveří 1křídlových</t>
  </si>
  <si>
    <t>76601</t>
  </si>
  <si>
    <t>M+D dveří vnitřních 800 x 1970 cm, otočné, plné, barva bílá, kování K/K - ozn. 05/L</t>
  </si>
  <si>
    <t>76602</t>
  </si>
  <si>
    <t>M+D dveří vnitřních 800 x 1970 cm, otočné, plné, barva bílá, kování K/K - ozn. 05/P</t>
  </si>
  <si>
    <t>998766101</t>
  </si>
  <si>
    <t>Přesun hmot pro truhlářské konstr., výšky do 6 m</t>
  </si>
  <si>
    <t>76901</t>
  </si>
  <si>
    <t>M+D plastového okna 900 x 650 mm, izolační dvojsklo Uw=1,0 W/m2K, barva hnědá, kování Roto barva hnědá - ozn. 01</t>
  </si>
  <si>
    <t>76902</t>
  </si>
  <si>
    <t>M+D plastového okna 900 x 1200 mm, izolační dvojsklo Uw=1,0 W/m2K, barva hnědá, kování Roto barva hnědá - ozn. 02</t>
  </si>
  <si>
    <t>76903</t>
  </si>
  <si>
    <t>M+D plastových 2kř. vrat s ocelovým rámem 1400 x 2450 mm, plné, PU panely, barva hnědá, kování K/K - ozn. 03</t>
  </si>
  <si>
    <t>76904</t>
  </si>
  <si>
    <t>M+D plastových 2kř. vrat s ocelovým rámem 2350 x 2200 mm, plné, PU panely, barva hnědá, kování K/K ozn. 04</t>
  </si>
  <si>
    <t>76905</t>
  </si>
  <si>
    <t>Osazení parapet.desek plast. a lamin. š. do 20cm včetně dodávky plastové parapetní desky š. 200 mm, barva bílá</t>
  </si>
  <si>
    <t>0,9*5</t>
  </si>
  <si>
    <t>76906</t>
  </si>
  <si>
    <t>Přesun hmot pro otvorové prvky z plastu, výšky do 6 m</t>
  </si>
  <si>
    <t>771101210</t>
  </si>
  <si>
    <t>Penetrace podkladu pod dlažby včetně dodávky penetračního nátěru</t>
  </si>
  <si>
    <t>104 : 12,82</t>
  </si>
  <si>
    <t>771575109</t>
  </si>
  <si>
    <t>Montáž podlah keram.,hladké, tmel, 30x30 cm vč. lepidla a spárovací hmoty</t>
  </si>
  <si>
    <t>59764203</t>
  </si>
  <si>
    <t>Dlažba keramická dle výběru investora</t>
  </si>
  <si>
    <t>Začátek provozního součtu</t>
  </si>
  <si>
    <t xml:space="preserve">  12,82*1,1</t>
  </si>
  <si>
    <t>Konec provozního součtu</t>
  </si>
  <si>
    <t>14,00</t>
  </si>
  <si>
    <t>776511820</t>
  </si>
  <si>
    <t>Odstranění PVC a koberců lepených s podložkou</t>
  </si>
  <si>
    <t>101 až 103 : 2,10+33,30+4,28</t>
  </si>
  <si>
    <t>998771101</t>
  </si>
  <si>
    <t>Přesun hmot pro podlahy z dlaždic, výšky do 6 m</t>
  </si>
  <si>
    <t>776401800</t>
  </si>
  <si>
    <t>Demontáž soklíků nebo lišt, pryžových nebo z PVC</t>
  </si>
  <si>
    <t>101 : 2*(1,45+1,45)-0,8*2</t>
  </si>
  <si>
    <t>102 : 2*(7,4+4,5)-0,8*2</t>
  </si>
  <si>
    <t>103 : 2*(1,45+2,95)-0,8</t>
  </si>
  <si>
    <t>781101210</t>
  </si>
  <si>
    <t>Penetrace podkladu pod obklady včetně dodávky penetračního nátěru</t>
  </si>
  <si>
    <t>104 : 2*(2,9+4,5)*2,6</t>
  </si>
  <si>
    <t>2*(0,9+0,65)*0,15*2+(2*2,5+1,5)*0,15+(2*2,1+1,55)*0,15</t>
  </si>
  <si>
    <t>-(0,96*0,65*2+1,4*2,45)</t>
  </si>
  <si>
    <t>781475114</t>
  </si>
  <si>
    <t>Obklad vnitřní stěn keramický, do tmele, 20x20 cm</t>
  </si>
  <si>
    <t>597813620</t>
  </si>
  <si>
    <t>Obklad keramický dle výběru</t>
  </si>
  <si>
    <t xml:space="preserve">  36,5695*1,1</t>
  </si>
  <si>
    <t>40,00</t>
  </si>
  <si>
    <t>781491001</t>
  </si>
  <si>
    <t>Montáž lišt k obkladům</t>
  </si>
  <si>
    <t>104 : 2*(0,9+0,65)*2+(2*2,5+1,5)+0,15+1,55+0,15+2,1+2,1</t>
  </si>
  <si>
    <t>59711</t>
  </si>
  <si>
    <t>Lišta plastová dl. 2,5 m - bílá</t>
  </si>
  <si>
    <t xml:space="preserve">ks    </t>
  </si>
  <si>
    <t>Indiv</t>
  </si>
  <si>
    <t>771578011</t>
  </si>
  <si>
    <t>Spára podlaha - stěna, silikonem</t>
  </si>
  <si>
    <t>104 : 2*(2,9+4,5+0,15+0,15)-1,4</t>
  </si>
  <si>
    <t>998781101</t>
  </si>
  <si>
    <t>Přesun hmot pro obklady keramické, výšky do 6 m</t>
  </si>
  <si>
    <t>783225100</t>
  </si>
  <si>
    <t>Nátěr syntetický kovových konstrukcí 2x + 1x email</t>
  </si>
  <si>
    <t>ocelové zárubně : ((2*1,98+0,8)*(0,1+2*0,05))*2</t>
  </si>
  <si>
    <t>783851223</t>
  </si>
  <si>
    <t xml:space="preserve">Nátěr epoxidový betonových podlah </t>
  </si>
  <si>
    <t>784402801</t>
  </si>
  <si>
    <t>Odstranění malby oškrábáním v místnosti H do 3,8 m</t>
  </si>
  <si>
    <t>101 : 2,10+2*(1,45+1,45)*2,6</t>
  </si>
  <si>
    <t>102 : 33,30+2*(7,4+4,5)*2,6+(2*1,2+0,9)*0,15*4+(2*2,25+2,45)*0,15-2,45*2,25</t>
  </si>
  <si>
    <t>103 : 4,28+2*(1,45+2,95)*2,6+(2*0,65+0,9)*0,15</t>
  </si>
  <si>
    <t>784442001</t>
  </si>
  <si>
    <t>Malba disperzní interiér.HET Klasik,výška do 3,8 m 1barevná, 2x nátěr, 1x penetrace</t>
  </si>
  <si>
    <t>21001</t>
  </si>
  <si>
    <t xml:space="preserve">M+D elektroinstalace </t>
  </si>
  <si>
    <t>21002</t>
  </si>
  <si>
    <t>M+D elektrické topení</t>
  </si>
  <si>
    <t>979082111</t>
  </si>
  <si>
    <t>Vnitrostaveništní doprava suti do 10 m</t>
  </si>
  <si>
    <t>Přesun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</si>
  <si>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</si>
  <si>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</si>
  <si>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</si>
  <si>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</si>
  <si>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</si>
  <si>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979991</t>
  </si>
  <si>
    <t>Poplatek za skládku  - stavební suť</t>
  </si>
  <si>
    <t>979992</t>
  </si>
  <si>
    <t>Poplatek za skládku - ostatní odpad</t>
  </si>
  <si>
    <t>9,69463-3,64075</t>
  </si>
  <si>
    <t>005121 R</t>
  </si>
  <si>
    <t>Zařízení staveniště</t>
  </si>
  <si>
    <t>soubor</t>
  </si>
  <si>
    <t>VRN</t>
  </si>
  <si>
    <t>POL99_2</t>
  </si>
  <si>
    <t>0054T</t>
  </si>
  <si>
    <t>Kompletační činnost</t>
  </si>
  <si>
    <t>VL</t>
  </si>
  <si>
    <t>POL99_0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</si>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</sst>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2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30" xfId="0" applyNumberFormat="1" applyFont="1" applyFill="1" applyBorder="1" applyAlignment="1">
      <alignment vertical="center"/>
    </xf>
    <xf numFmtId="3" fontId="7" fillId="4" borderId="31" xfId="0" applyNumberFormat="1" applyFont="1" applyFill="1" applyBorder="1" applyAlignment="1">
      <alignment vertical="center" wrapText="1"/>
    </xf>
    <xf numFmtId="3" fontId="10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 wrapText="1" shrinkToFit="1"/>
    </xf>
    <xf numFmtId="3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2" borderId="39" xfId="0" applyNumberFormat="1" applyFill="1" applyBorder="1" applyAlignment="1">
      <alignment vertical="center" wrapText="1" shrinkToFit="1"/>
    </xf>
    <xf numFmtId="3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2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3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164" fontId="19" fillId="0" borderId="0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 wrapText="1"/>
    </xf>
    <xf numFmtId="3" fontId="8" fillId="0" borderId="34" xfId="0" applyNumberFormat="1" applyFont="1" applyBorder="1" applyAlignment="1">
      <alignment vertical="center" wrapText="1"/>
    </xf>
    <xf numFmtId="3" fontId="0" fillId="2" borderId="36" xfId="0" applyNumberFormat="1" applyFill="1" applyBorder="1" applyAlignment="1">
      <alignment vertical="center"/>
    </xf>
    <xf numFmtId="3" fontId="0" fillId="2" borderId="37" xfId="0" applyNumberFormat="1" applyFill="1" applyBorder="1" applyAlignment="1">
      <alignment vertical="center"/>
    </xf>
    <xf numFmtId="3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8"/>
  <sheetViews>
    <sheetView showGridLines="0" topLeftCell="B1" zoomScaleNormal="100" zoomScaleSheetLayoutView="75" workbookViewId="0">
      <selection activeCell="D14" sqref="D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1" t="s">
        <v>4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6" t="s">
        <v>24</v>
      </c>
      <c r="C2" s="77"/>
      <c r="D2" s="78" t="s">
        <v>45</v>
      </c>
      <c r="E2" s="237" t="s">
        <v>46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79" t="s">
        <v>43</v>
      </c>
      <c r="C3" s="77"/>
      <c r="D3" s="80" t="s">
        <v>41</v>
      </c>
      <c r="E3" s="240" t="s">
        <v>42</v>
      </c>
      <c r="F3" s="241"/>
      <c r="G3" s="241"/>
      <c r="H3" s="241"/>
      <c r="I3" s="241"/>
      <c r="J3" s="242"/>
    </row>
    <row r="4" spans="1:15" ht="23.25" customHeight="1" x14ac:dyDescent="0.2">
      <c r="A4" s="73">
        <v>1186953</v>
      </c>
      <c r="B4" s="81" t="s">
        <v>44</v>
      </c>
      <c r="C4" s="82"/>
      <c r="D4" s="83" t="s">
        <v>41</v>
      </c>
      <c r="E4" s="220" t="s">
        <v>42</v>
      </c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23</v>
      </c>
      <c r="D5" s="225" t="s">
        <v>47</v>
      </c>
      <c r="E5" s="226"/>
      <c r="F5" s="226"/>
      <c r="G5" s="226"/>
      <c r="H5" s="18" t="s">
        <v>40</v>
      </c>
      <c r="I5" s="84" t="s">
        <v>51</v>
      </c>
      <c r="J5" s="8"/>
    </row>
    <row r="6" spans="1:15" ht="15.75" customHeight="1" x14ac:dyDescent="0.2">
      <c r="A6" s="2"/>
      <c r="B6" s="28"/>
      <c r="C6" s="53"/>
      <c r="D6" s="227" t="s">
        <v>48</v>
      </c>
      <c r="E6" s="228"/>
      <c r="F6" s="228"/>
      <c r="G6" s="228"/>
      <c r="H6" s="18" t="s">
        <v>36</v>
      </c>
      <c r="I6" s="84" t="s">
        <v>52</v>
      </c>
      <c r="J6" s="8"/>
    </row>
    <row r="7" spans="1:15" ht="15.75" customHeight="1" x14ac:dyDescent="0.2">
      <c r="A7" s="2"/>
      <c r="B7" s="29"/>
      <c r="C7" s="54"/>
      <c r="D7" s="74" t="s">
        <v>50</v>
      </c>
      <c r="E7" s="229" t="s">
        <v>49</v>
      </c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75" t="s">
        <v>53</v>
      </c>
      <c r="H8" s="18" t="s">
        <v>40</v>
      </c>
      <c r="I8" s="84" t="s">
        <v>56</v>
      </c>
      <c r="J8" s="8"/>
    </row>
    <row r="9" spans="1:15" ht="15.75" hidden="1" customHeight="1" x14ac:dyDescent="0.2">
      <c r="A9" s="2"/>
      <c r="B9" s="2"/>
      <c r="D9" s="75" t="s">
        <v>54</v>
      </c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4"/>
      <c r="D10" s="74" t="s">
        <v>50</v>
      </c>
      <c r="E10" s="85" t="s">
        <v>55</v>
      </c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4"/>
      <c r="E11" s="244"/>
      <c r="F11" s="244"/>
      <c r="G11" s="244"/>
      <c r="H11" s="18" t="s">
        <v>40</v>
      </c>
      <c r="I11" s="87"/>
      <c r="J11" s="8"/>
    </row>
    <row r="12" spans="1:15" ht="15.75" customHeight="1" x14ac:dyDescent="0.2">
      <c r="A12" s="2"/>
      <c r="B12" s="28"/>
      <c r="C12" s="53"/>
      <c r="D12" s="219"/>
      <c r="E12" s="219"/>
      <c r="F12" s="219"/>
      <c r="G12" s="219"/>
      <c r="H12" s="18" t="s">
        <v>36</v>
      </c>
      <c r="I12" s="87"/>
      <c r="J12" s="8"/>
    </row>
    <row r="13" spans="1:15" ht="15.75" customHeight="1" x14ac:dyDescent="0.2">
      <c r="A13" s="2"/>
      <c r="B13" s="29"/>
      <c r="C13" s="54"/>
      <c r="D13" s="86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22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58"/>
      <c r="D15" s="52"/>
      <c r="E15" s="243"/>
      <c r="F15" s="243"/>
      <c r="G15" s="245"/>
      <c r="H15" s="245"/>
      <c r="I15" s="245" t="s">
        <v>31</v>
      </c>
      <c r="J15" s="246"/>
    </row>
    <row r="16" spans="1:15" ht="23.25" customHeight="1" x14ac:dyDescent="0.2">
      <c r="A16" s="140" t="s">
        <v>26</v>
      </c>
      <c r="B16" s="38" t="s">
        <v>26</v>
      </c>
      <c r="C16" s="59"/>
      <c r="D16" s="60"/>
      <c r="E16" s="208"/>
      <c r="F16" s="209"/>
      <c r="G16" s="208"/>
      <c r="H16" s="209"/>
      <c r="I16" s="208">
        <f>SUMIF(F49:F74,A16,I49:I74)+SUMIF(F49:F74,"PSU",I49:I74)</f>
        <v>0</v>
      </c>
      <c r="J16" s="210"/>
    </row>
    <row r="17" spans="1:10" ht="23.25" customHeight="1" x14ac:dyDescent="0.2">
      <c r="A17" s="140" t="s">
        <v>27</v>
      </c>
      <c r="B17" s="38" t="s">
        <v>27</v>
      </c>
      <c r="C17" s="59"/>
      <c r="D17" s="60"/>
      <c r="E17" s="208"/>
      <c r="F17" s="209"/>
      <c r="G17" s="208"/>
      <c r="H17" s="209"/>
      <c r="I17" s="208">
        <f>SUMIF(F49:F74,A17,I49:I74)</f>
        <v>0</v>
      </c>
      <c r="J17" s="210"/>
    </row>
    <row r="18" spans="1:10" ht="23.25" customHeight="1" x14ac:dyDescent="0.2">
      <c r="A18" s="140" t="s">
        <v>28</v>
      </c>
      <c r="B18" s="38" t="s">
        <v>28</v>
      </c>
      <c r="C18" s="59"/>
      <c r="D18" s="60"/>
      <c r="E18" s="208"/>
      <c r="F18" s="209"/>
      <c r="G18" s="208"/>
      <c r="H18" s="209"/>
      <c r="I18" s="208">
        <f>SUMIF(F49:F74,A18,I49:I74)</f>
        <v>0</v>
      </c>
      <c r="J18" s="210"/>
    </row>
    <row r="19" spans="1:10" ht="23.25" customHeight="1" x14ac:dyDescent="0.2">
      <c r="A19" s="140" t="s">
        <v>113</v>
      </c>
      <c r="B19" s="38" t="s">
        <v>29</v>
      </c>
      <c r="C19" s="59"/>
      <c r="D19" s="60"/>
      <c r="E19" s="208"/>
      <c r="F19" s="209"/>
      <c r="G19" s="208"/>
      <c r="H19" s="209"/>
      <c r="I19" s="208">
        <f>SUMIF(F49:F74,A19,I49:I74)</f>
        <v>0</v>
      </c>
      <c r="J19" s="210"/>
    </row>
    <row r="20" spans="1:10" ht="23.25" customHeight="1" x14ac:dyDescent="0.2">
      <c r="A20" s="140" t="s">
        <v>114</v>
      </c>
      <c r="B20" s="38" t="s">
        <v>30</v>
      </c>
      <c r="C20" s="59"/>
      <c r="D20" s="60"/>
      <c r="E20" s="208"/>
      <c r="F20" s="209"/>
      <c r="G20" s="208"/>
      <c r="H20" s="209"/>
      <c r="I20" s="208">
        <f>SUMIF(F49:F74,A20,I49:I74)</f>
        <v>0</v>
      </c>
      <c r="J20" s="210"/>
    </row>
    <row r="21" spans="1:10" ht="23.25" customHeight="1" x14ac:dyDescent="0.2">
      <c r="A21" s="2"/>
      <c r="B21" s="48" t="s">
        <v>31</v>
      </c>
      <c r="C21" s="61"/>
      <c r="D21" s="62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35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59"/>
      <c r="D23" s="60"/>
      <c r="E23" s="64">
        <v>15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59"/>
      <c r="D24" s="60"/>
      <c r="E24" s="64">
        <f>SazbaDPH1</f>
        <v>15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59"/>
      <c r="D25" s="60"/>
      <c r="E25" s="64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5"/>
      <c r="D26" s="52"/>
      <c r="E26" s="66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67"/>
      <c r="D27" s="68"/>
      <c r="E27" s="67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14">
        <f>ZakladDPHSniVypocet+ZakladDPHZaklVypocet</f>
        <v>0</v>
      </c>
      <c r="H28" s="214"/>
      <c r="I28" s="214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13">
        <f>A27</f>
        <v>0</v>
      </c>
      <c r="H29" s="213"/>
      <c r="I29" s="213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9" t="s">
        <v>12</v>
      </c>
      <c r="D32" s="70"/>
      <c r="E32" s="70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1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198"/>
      <c r="D39" s="198"/>
      <c r="E39" s="198"/>
      <c r="F39" s="101">
        <f>'01 01 Pol'!AE273</f>
        <v>0</v>
      </c>
      <c r="G39" s="102">
        <f>'01 01 Pol'!AF273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 t="s">
        <v>41</v>
      </c>
      <c r="C40" s="199" t="s">
        <v>42</v>
      </c>
      <c r="D40" s="199"/>
      <c r="E40" s="199"/>
      <c r="F40" s="106">
        <f>'01 01 Pol'!AE273</f>
        <v>0</v>
      </c>
      <c r="G40" s="107">
        <f>'01 01 Pol'!AF273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">
      <c r="A41" s="90">
        <v>3</v>
      </c>
      <c r="B41" s="109" t="s">
        <v>41</v>
      </c>
      <c r="C41" s="198" t="s">
        <v>42</v>
      </c>
      <c r="D41" s="198"/>
      <c r="E41" s="198"/>
      <c r="F41" s="110">
        <f>'01 01 Pol'!AE273</f>
        <v>0</v>
      </c>
      <c r="G41" s="103">
        <f>'01 01 Pol'!AF273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">
      <c r="A42" s="90"/>
      <c r="B42" s="200" t="s">
        <v>58</v>
      </c>
      <c r="C42" s="201"/>
      <c r="D42" s="201"/>
      <c r="E42" s="202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6" spans="1:10" ht="15.75" x14ac:dyDescent="0.25">
      <c r="B46" s="122" t="s">
        <v>60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61</v>
      </c>
      <c r="G48" s="129"/>
      <c r="H48" s="129"/>
      <c r="I48" s="129" t="s">
        <v>31</v>
      </c>
      <c r="J48" s="129" t="s">
        <v>0</v>
      </c>
    </row>
    <row r="49" spans="1:10" ht="36.75" customHeight="1" x14ac:dyDescent="0.2">
      <c r="A49" s="125"/>
      <c r="B49" s="130" t="s">
        <v>62</v>
      </c>
      <c r="C49" s="196" t="s">
        <v>63</v>
      </c>
      <c r="D49" s="197"/>
      <c r="E49" s="197"/>
      <c r="F49" s="136" t="s">
        <v>26</v>
      </c>
      <c r="G49" s="137"/>
      <c r="H49" s="137"/>
      <c r="I49" s="137">
        <f>'01 01 Pol'!G8</f>
        <v>0</v>
      </c>
      <c r="J49" s="134" t="str">
        <f>IF(I75=0,"",I49/I75*100)</f>
        <v/>
      </c>
    </row>
    <row r="50" spans="1:10" ht="36.75" customHeight="1" x14ac:dyDescent="0.2">
      <c r="A50" s="125"/>
      <c r="B50" s="130" t="s">
        <v>64</v>
      </c>
      <c r="C50" s="196" t="s">
        <v>65</v>
      </c>
      <c r="D50" s="197"/>
      <c r="E50" s="197"/>
      <c r="F50" s="136" t="s">
        <v>26</v>
      </c>
      <c r="G50" s="137"/>
      <c r="H50" s="137"/>
      <c r="I50" s="137">
        <f>'01 01 Pol'!G19</f>
        <v>0</v>
      </c>
      <c r="J50" s="134" t="str">
        <f>IF(I75=0,"",I50/I75*100)</f>
        <v/>
      </c>
    </row>
    <row r="51" spans="1:10" ht="36.75" customHeight="1" x14ac:dyDescent="0.2">
      <c r="A51" s="125"/>
      <c r="B51" s="130" t="s">
        <v>66</v>
      </c>
      <c r="C51" s="196" t="s">
        <v>67</v>
      </c>
      <c r="D51" s="197"/>
      <c r="E51" s="197"/>
      <c r="F51" s="136" t="s">
        <v>26</v>
      </c>
      <c r="G51" s="137"/>
      <c r="H51" s="137"/>
      <c r="I51" s="137">
        <f>'01 01 Pol'!G35</f>
        <v>0</v>
      </c>
      <c r="J51" s="134" t="str">
        <f>IF(I75=0,"",I51/I75*100)</f>
        <v/>
      </c>
    </row>
    <row r="52" spans="1:10" ht="36.75" customHeight="1" x14ac:dyDescent="0.2">
      <c r="A52" s="125"/>
      <c r="B52" s="130" t="s">
        <v>68</v>
      </c>
      <c r="C52" s="196" t="s">
        <v>69</v>
      </c>
      <c r="D52" s="197"/>
      <c r="E52" s="197"/>
      <c r="F52" s="136" t="s">
        <v>26</v>
      </c>
      <c r="G52" s="137"/>
      <c r="H52" s="137"/>
      <c r="I52" s="137">
        <f>'01 01 Pol'!G46</f>
        <v>0</v>
      </c>
      <c r="J52" s="134" t="str">
        <f>IF(I75=0,"",I52/I75*100)</f>
        <v/>
      </c>
    </row>
    <row r="53" spans="1:10" ht="36.75" customHeight="1" x14ac:dyDescent="0.2">
      <c r="A53" s="125"/>
      <c r="B53" s="130" t="s">
        <v>70</v>
      </c>
      <c r="C53" s="196" t="s">
        <v>71</v>
      </c>
      <c r="D53" s="197"/>
      <c r="E53" s="197"/>
      <c r="F53" s="136" t="s">
        <v>26</v>
      </c>
      <c r="G53" s="137"/>
      <c r="H53" s="137"/>
      <c r="I53" s="137">
        <f>'01 01 Pol'!G55</f>
        <v>0</v>
      </c>
      <c r="J53" s="134" t="str">
        <f>IF(I75=0,"",I53/I75*100)</f>
        <v/>
      </c>
    </row>
    <row r="54" spans="1:10" ht="36.75" customHeight="1" x14ac:dyDescent="0.2">
      <c r="A54" s="125"/>
      <c r="B54" s="130" t="s">
        <v>72</v>
      </c>
      <c r="C54" s="196" t="s">
        <v>73</v>
      </c>
      <c r="D54" s="197"/>
      <c r="E54" s="197"/>
      <c r="F54" s="136" t="s">
        <v>26</v>
      </c>
      <c r="G54" s="137"/>
      <c r="H54" s="137"/>
      <c r="I54" s="137">
        <f>'01 01 Pol'!G58</f>
        <v>0</v>
      </c>
      <c r="J54" s="134" t="str">
        <f>IF(I75=0,"",I54/I75*100)</f>
        <v/>
      </c>
    </row>
    <row r="55" spans="1:10" ht="36.75" customHeight="1" x14ac:dyDescent="0.2">
      <c r="A55" s="125"/>
      <c r="B55" s="130" t="s">
        <v>74</v>
      </c>
      <c r="C55" s="196" t="s">
        <v>75</v>
      </c>
      <c r="D55" s="197"/>
      <c r="E55" s="197"/>
      <c r="F55" s="136" t="s">
        <v>26</v>
      </c>
      <c r="G55" s="137"/>
      <c r="H55" s="137"/>
      <c r="I55" s="137">
        <f>'01 01 Pol'!G65</f>
        <v>0</v>
      </c>
      <c r="J55" s="134" t="str">
        <f>IF(I75=0,"",I55/I75*100)</f>
        <v/>
      </c>
    </row>
    <row r="56" spans="1:10" ht="36.75" customHeight="1" x14ac:dyDescent="0.2">
      <c r="A56" s="125"/>
      <c r="B56" s="130" t="s">
        <v>76</v>
      </c>
      <c r="C56" s="196" t="s">
        <v>77</v>
      </c>
      <c r="D56" s="197"/>
      <c r="E56" s="197"/>
      <c r="F56" s="136" t="s">
        <v>26</v>
      </c>
      <c r="G56" s="137"/>
      <c r="H56" s="137"/>
      <c r="I56" s="137">
        <f>'01 01 Pol'!G68</f>
        <v>0</v>
      </c>
      <c r="J56" s="134" t="str">
        <f>IF(I75=0,"",I56/I75*100)</f>
        <v/>
      </c>
    </row>
    <row r="57" spans="1:10" ht="36.75" customHeight="1" x14ac:dyDescent="0.2">
      <c r="A57" s="125"/>
      <c r="B57" s="130" t="s">
        <v>78</v>
      </c>
      <c r="C57" s="196" t="s">
        <v>79</v>
      </c>
      <c r="D57" s="197"/>
      <c r="E57" s="197"/>
      <c r="F57" s="136" t="s">
        <v>26</v>
      </c>
      <c r="G57" s="137"/>
      <c r="H57" s="137"/>
      <c r="I57" s="137">
        <f>'01 01 Pol'!G98</f>
        <v>0</v>
      </c>
      <c r="J57" s="134" t="str">
        <f>IF(I75=0,"",I57/I75*100)</f>
        <v/>
      </c>
    </row>
    <row r="58" spans="1:10" ht="36.75" customHeight="1" x14ac:dyDescent="0.2">
      <c r="A58" s="125"/>
      <c r="B58" s="130" t="s">
        <v>80</v>
      </c>
      <c r="C58" s="196" t="s">
        <v>81</v>
      </c>
      <c r="D58" s="197"/>
      <c r="E58" s="197"/>
      <c r="F58" s="136" t="s">
        <v>27</v>
      </c>
      <c r="G58" s="137"/>
      <c r="H58" s="137"/>
      <c r="I58" s="137">
        <f>'01 01 Pol'!G100</f>
        <v>0</v>
      </c>
      <c r="J58" s="134" t="str">
        <f>IF(I75=0,"",I58/I75*100)</f>
        <v/>
      </c>
    </row>
    <row r="59" spans="1:10" ht="36.75" customHeight="1" x14ac:dyDescent="0.2">
      <c r="A59" s="125"/>
      <c r="B59" s="130" t="s">
        <v>82</v>
      </c>
      <c r="C59" s="196" t="s">
        <v>83</v>
      </c>
      <c r="D59" s="197"/>
      <c r="E59" s="197"/>
      <c r="F59" s="136" t="s">
        <v>27</v>
      </c>
      <c r="G59" s="137"/>
      <c r="H59" s="137"/>
      <c r="I59" s="137">
        <f>'01 01 Pol'!G113</f>
        <v>0</v>
      </c>
      <c r="J59" s="134" t="str">
        <f>IF(I75=0,"",I59/I75*100)</f>
        <v/>
      </c>
    </row>
    <row r="60" spans="1:10" ht="36.75" customHeight="1" x14ac:dyDescent="0.2">
      <c r="A60" s="125"/>
      <c r="B60" s="130" t="s">
        <v>84</v>
      </c>
      <c r="C60" s="196" t="s">
        <v>85</v>
      </c>
      <c r="D60" s="197"/>
      <c r="E60" s="197"/>
      <c r="F60" s="136" t="s">
        <v>27</v>
      </c>
      <c r="G60" s="137"/>
      <c r="H60" s="137"/>
      <c r="I60" s="137">
        <f>'01 01 Pol'!G119</f>
        <v>0</v>
      </c>
      <c r="J60" s="134" t="str">
        <f>IF(I75=0,"",I60/I75*100)</f>
        <v/>
      </c>
    </row>
    <row r="61" spans="1:10" ht="36.75" customHeight="1" x14ac:dyDescent="0.2">
      <c r="A61" s="125"/>
      <c r="B61" s="130" t="s">
        <v>86</v>
      </c>
      <c r="C61" s="196" t="s">
        <v>87</v>
      </c>
      <c r="D61" s="197"/>
      <c r="E61" s="197"/>
      <c r="F61" s="136" t="s">
        <v>27</v>
      </c>
      <c r="G61" s="137"/>
      <c r="H61" s="137"/>
      <c r="I61" s="137">
        <f>'01 01 Pol'!G121</f>
        <v>0</v>
      </c>
      <c r="J61" s="134" t="str">
        <f>IF(I75=0,"",I61/I75*100)</f>
        <v/>
      </c>
    </row>
    <row r="62" spans="1:10" ht="36.75" customHeight="1" x14ac:dyDescent="0.2">
      <c r="A62" s="125"/>
      <c r="B62" s="130" t="s">
        <v>88</v>
      </c>
      <c r="C62" s="196" t="s">
        <v>89</v>
      </c>
      <c r="D62" s="197"/>
      <c r="E62" s="197"/>
      <c r="F62" s="136" t="s">
        <v>27</v>
      </c>
      <c r="G62" s="137"/>
      <c r="H62" s="137"/>
      <c r="I62" s="137">
        <f>'01 01 Pol'!G159</f>
        <v>0</v>
      </c>
      <c r="J62" s="134" t="str">
        <f>IF(I75=0,"",I62/I75*100)</f>
        <v/>
      </c>
    </row>
    <row r="63" spans="1:10" ht="36.75" customHeight="1" x14ac:dyDescent="0.2">
      <c r="A63" s="125"/>
      <c r="B63" s="130" t="s">
        <v>90</v>
      </c>
      <c r="C63" s="196" t="s">
        <v>91</v>
      </c>
      <c r="D63" s="197"/>
      <c r="E63" s="197"/>
      <c r="F63" s="136" t="s">
        <v>27</v>
      </c>
      <c r="G63" s="137"/>
      <c r="H63" s="137"/>
      <c r="I63" s="137">
        <f>'01 01 Pol'!G165</f>
        <v>0</v>
      </c>
      <c r="J63" s="134" t="str">
        <f>IF(I75=0,"",I63/I75*100)</f>
        <v/>
      </c>
    </row>
    <row r="64" spans="1:10" ht="36.75" customHeight="1" x14ac:dyDescent="0.2">
      <c r="A64" s="125"/>
      <c r="B64" s="130" t="s">
        <v>92</v>
      </c>
      <c r="C64" s="196" t="s">
        <v>93</v>
      </c>
      <c r="D64" s="197"/>
      <c r="E64" s="197"/>
      <c r="F64" s="136" t="s">
        <v>27</v>
      </c>
      <c r="G64" s="137"/>
      <c r="H64" s="137"/>
      <c r="I64" s="137">
        <f>'01 01 Pol'!G186</f>
        <v>0</v>
      </c>
      <c r="J64" s="134" t="str">
        <f>IF(I75=0,"",I64/I75*100)</f>
        <v/>
      </c>
    </row>
    <row r="65" spans="1:10" ht="36.75" customHeight="1" x14ac:dyDescent="0.2">
      <c r="A65" s="125"/>
      <c r="B65" s="130" t="s">
        <v>94</v>
      </c>
      <c r="C65" s="196" t="s">
        <v>95</v>
      </c>
      <c r="D65" s="197"/>
      <c r="E65" s="197"/>
      <c r="F65" s="136" t="s">
        <v>27</v>
      </c>
      <c r="G65" s="137"/>
      <c r="H65" s="137"/>
      <c r="I65" s="137">
        <f>'01 01 Pol'!G198</f>
        <v>0</v>
      </c>
      <c r="J65" s="134" t="str">
        <f>IF(I75=0,"",I65/I75*100)</f>
        <v/>
      </c>
    </row>
    <row r="66" spans="1:10" ht="36.75" customHeight="1" x14ac:dyDescent="0.2">
      <c r="A66" s="125"/>
      <c r="B66" s="130" t="s">
        <v>96</v>
      </c>
      <c r="C66" s="196" t="s">
        <v>97</v>
      </c>
      <c r="D66" s="197"/>
      <c r="E66" s="197"/>
      <c r="F66" s="136" t="s">
        <v>27</v>
      </c>
      <c r="G66" s="137"/>
      <c r="H66" s="137"/>
      <c r="I66" s="137">
        <f>'01 01 Pol'!G203</f>
        <v>0</v>
      </c>
      <c r="J66" s="134" t="str">
        <f>IF(I75=0,"",I66/I75*100)</f>
        <v/>
      </c>
    </row>
    <row r="67" spans="1:10" ht="36.75" customHeight="1" x14ac:dyDescent="0.2">
      <c r="A67" s="125"/>
      <c r="B67" s="130" t="s">
        <v>98</v>
      </c>
      <c r="C67" s="196" t="s">
        <v>99</v>
      </c>
      <c r="D67" s="197"/>
      <c r="E67" s="197"/>
      <c r="F67" s="136" t="s">
        <v>27</v>
      </c>
      <c r="G67" s="137"/>
      <c r="H67" s="137"/>
      <c r="I67" s="137">
        <f>'01 01 Pol'!G211+'01 01 Pol'!G223</f>
        <v>0</v>
      </c>
      <c r="J67" s="134" t="str">
        <f>IF(I75=0,"",I67/I75*100)</f>
        <v/>
      </c>
    </row>
    <row r="68" spans="1:10" ht="36.75" customHeight="1" x14ac:dyDescent="0.2">
      <c r="A68" s="125"/>
      <c r="B68" s="130" t="s">
        <v>100</v>
      </c>
      <c r="C68" s="196" t="s">
        <v>101</v>
      </c>
      <c r="D68" s="197"/>
      <c r="E68" s="197"/>
      <c r="F68" s="136" t="s">
        <v>27</v>
      </c>
      <c r="G68" s="137"/>
      <c r="H68" s="137"/>
      <c r="I68" s="137">
        <f>'01 01 Pol'!G220+'01 01 Pol'!G225</f>
        <v>0</v>
      </c>
      <c r="J68" s="134" t="str">
        <f>IF(I75=0,"",I68/I75*100)</f>
        <v/>
      </c>
    </row>
    <row r="69" spans="1:10" ht="36.75" customHeight="1" x14ac:dyDescent="0.2">
      <c r="A69" s="125"/>
      <c r="B69" s="130" t="s">
        <v>102</v>
      </c>
      <c r="C69" s="196" t="s">
        <v>103</v>
      </c>
      <c r="D69" s="197"/>
      <c r="E69" s="197"/>
      <c r="F69" s="136" t="s">
        <v>27</v>
      </c>
      <c r="G69" s="137"/>
      <c r="H69" s="137"/>
      <c r="I69" s="137">
        <f>'01 01 Pol'!G230</f>
        <v>0</v>
      </c>
      <c r="J69" s="134" t="str">
        <f>IF(I75=0,"",I69/I75*100)</f>
        <v/>
      </c>
    </row>
    <row r="70" spans="1:10" ht="36.75" customHeight="1" x14ac:dyDescent="0.2">
      <c r="A70" s="125"/>
      <c r="B70" s="130" t="s">
        <v>104</v>
      </c>
      <c r="C70" s="196" t="s">
        <v>105</v>
      </c>
      <c r="D70" s="197"/>
      <c r="E70" s="197"/>
      <c r="F70" s="136" t="s">
        <v>27</v>
      </c>
      <c r="G70" s="137"/>
      <c r="H70" s="137"/>
      <c r="I70" s="137">
        <f>'01 01 Pol'!G247</f>
        <v>0</v>
      </c>
      <c r="J70" s="134" t="str">
        <f>IF(I75=0,"",I70/I75*100)</f>
        <v/>
      </c>
    </row>
    <row r="71" spans="1:10" ht="36.75" customHeight="1" x14ac:dyDescent="0.2">
      <c r="A71" s="125"/>
      <c r="B71" s="130" t="s">
        <v>106</v>
      </c>
      <c r="C71" s="196" t="s">
        <v>107</v>
      </c>
      <c r="D71" s="197"/>
      <c r="E71" s="197"/>
      <c r="F71" s="136" t="s">
        <v>27</v>
      </c>
      <c r="G71" s="137"/>
      <c r="H71" s="137"/>
      <c r="I71" s="137">
        <f>'01 01 Pol'!G252</f>
        <v>0</v>
      </c>
      <c r="J71" s="134" t="str">
        <f>IF(I75=0,"",I71/I75*100)</f>
        <v/>
      </c>
    </row>
    <row r="72" spans="1:10" ht="36.75" customHeight="1" x14ac:dyDescent="0.2">
      <c r="A72" s="125"/>
      <c r="B72" s="130" t="s">
        <v>108</v>
      </c>
      <c r="C72" s="196" t="s">
        <v>109</v>
      </c>
      <c r="D72" s="197"/>
      <c r="E72" s="197"/>
      <c r="F72" s="136" t="s">
        <v>28</v>
      </c>
      <c r="G72" s="137"/>
      <c r="H72" s="137"/>
      <c r="I72" s="137">
        <f>'01 01 Pol'!G259</f>
        <v>0</v>
      </c>
      <c r="J72" s="134" t="str">
        <f>IF(I75=0,"",I72/I75*100)</f>
        <v/>
      </c>
    </row>
    <row r="73" spans="1:10" ht="36.75" customHeight="1" x14ac:dyDescent="0.2">
      <c r="A73" s="125"/>
      <c r="B73" s="130" t="s">
        <v>110</v>
      </c>
      <c r="C73" s="196" t="s">
        <v>111</v>
      </c>
      <c r="D73" s="197"/>
      <c r="E73" s="197"/>
      <c r="F73" s="136" t="s">
        <v>112</v>
      </c>
      <c r="G73" s="137"/>
      <c r="H73" s="137"/>
      <c r="I73" s="137">
        <f>'01 01 Pol'!G262</f>
        <v>0</v>
      </c>
      <c r="J73" s="134" t="str">
        <f>IF(I75=0,"",I73/I75*100)</f>
        <v/>
      </c>
    </row>
    <row r="74" spans="1:10" ht="36.75" customHeight="1" x14ac:dyDescent="0.2">
      <c r="A74" s="125"/>
      <c r="B74" s="130" t="s">
        <v>113</v>
      </c>
      <c r="C74" s="196" t="s">
        <v>29</v>
      </c>
      <c r="D74" s="197"/>
      <c r="E74" s="197"/>
      <c r="F74" s="136" t="s">
        <v>113</v>
      </c>
      <c r="G74" s="137"/>
      <c r="H74" s="137"/>
      <c r="I74" s="137">
        <f>'01 01 Pol'!G269</f>
        <v>0</v>
      </c>
      <c r="J74" s="134" t="str">
        <f>IF(I75=0,"",I74/I75*100)</f>
        <v/>
      </c>
    </row>
    <row r="75" spans="1:10" ht="25.5" customHeight="1" x14ac:dyDescent="0.2">
      <c r="A75" s="126"/>
      <c r="B75" s="131" t="s">
        <v>1</v>
      </c>
      <c r="C75" s="132"/>
      <c r="D75" s="133"/>
      <c r="E75" s="133"/>
      <c r="F75" s="138"/>
      <c r="G75" s="139"/>
      <c r="H75" s="139"/>
      <c r="I75" s="139">
        <f>SUM(I49:I74)</f>
        <v>0</v>
      </c>
      <c r="J75" s="135">
        <f>SUM(J49:J74)</f>
        <v>0</v>
      </c>
    </row>
    <row r="76" spans="1:10" x14ac:dyDescent="0.2">
      <c r="F76" s="88"/>
      <c r="G76" s="88"/>
      <c r="H76" s="88"/>
      <c r="I76" s="88"/>
      <c r="J76" s="89"/>
    </row>
    <row r="77" spans="1:10" x14ac:dyDescent="0.2">
      <c r="F77" s="88"/>
      <c r="G77" s="88"/>
      <c r="H77" s="88"/>
      <c r="I77" s="88"/>
      <c r="J77" s="89"/>
    </row>
    <row r="78" spans="1:10" x14ac:dyDescent="0.2">
      <c r="F78" s="88"/>
      <c r="G78" s="88"/>
      <c r="H78" s="88"/>
      <c r="I78" s="88"/>
      <c r="J78" s="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7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8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9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10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BH5000"/>
  <sheetViews>
    <sheetView tabSelected="1" workbookViewId="0">
      <pane ySplit="7" topLeftCell="A212" activePane="bottomLeft" state="frozen"/>
      <selection pane="bottomLeft" activeCell="C2" sqref="C2:G2"/>
    </sheetView>
  </sheetViews>
  <sheetFormatPr defaultRowHeight="12.75" outlineLevelRow="1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4" t="s">
        <v>7</v>
      </c>
      <c r="B1" s="264"/>
      <c r="C1" s="264"/>
      <c r="D1" s="264"/>
      <c r="E1" s="264"/>
      <c r="F1" s="264"/>
      <c r="G1" s="264"/>
      <c r="AG1" t="s">
        <v>115</v>
      </c>
    </row>
    <row r="2" spans="1:60" ht="24.95" customHeight="1" x14ac:dyDescent="0.2">
      <c r="A2" s="141" t="s">
        <v>8</v>
      </c>
      <c r="B2" s="49" t="s">
        <v>45</v>
      </c>
      <c r="C2" s="265" t="s">
        <v>46</v>
      </c>
      <c r="D2" s="266"/>
      <c r="E2" s="266"/>
      <c r="F2" s="266"/>
      <c r="G2" s="267"/>
      <c r="AG2" t="s">
        <v>116</v>
      </c>
    </row>
    <row r="3" spans="1:60" ht="24.95" customHeight="1" x14ac:dyDescent="0.2">
      <c r="A3" s="141" t="s">
        <v>9</v>
      </c>
      <c r="B3" s="49" t="s">
        <v>41</v>
      </c>
      <c r="C3" s="265" t="s">
        <v>42</v>
      </c>
      <c r="D3" s="266"/>
      <c r="E3" s="266"/>
      <c r="F3" s="266"/>
      <c r="G3" s="267"/>
      <c r="AC3" s="123" t="s">
        <v>116</v>
      </c>
      <c r="AG3" t="s">
        <v>117</v>
      </c>
    </row>
    <row r="4" spans="1:60" ht="24.95" customHeight="1" x14ac:dyDescent="0.2">
      <c r="A4" s="142" t="s">
        <v>10</v>
      </c>
      <c r="B4" s="143" t="s">
        <v>41</v>
      </c>
      <c r="C4" s="268" t="s">
        <v>42</v>
      </c>
      <c r="D4" s="269"/>
      <c r="E4" s="269"/>
      <c r="F4" s="269"/>
      <c r="G4" s="270"/>
      <c r="AG4" t="s">
        <v>118</v>
      </c>
    </row>
    <row r="5" spans="1:60" x14ac:dyDescent="0.2">
      <c r="D5" s="10"/>
    </row>
    <row r="6" spans="1:60" ht="38.25" x14ac:dyDescent="0.2">
      <c r="A6" s="145" t="s">
        <v>119</v>
      </c>
      <c r="B6" s="147" t="s">
        <v>120</v>
      </c>
      <c r="C6" s="147" t="s">
        <v>121</v>
      </c>
      <c r="D6" s="146" t="s">
        <v>122</v>
      </c>
      <c r="E6" s="145" t="s">
        <v>123</v>
      </c>
      <c r="F6" s="144" t="s">
        <v>124</v>
      </c>
      <c r="G6" s="145" t="s">
        <v>31</v>
      </c>
      <c r="H6" s="148" t="s">
        <v>32</v>
      </c>
      <c r="I6" s="148" t="s">
        <v>125</v>
      </c>
      <c r="J6" s="148" t="s">
        <v>33</v>
      </c>
      <c r="K6" s="148" t="s">
        <v>126</v>
      </c>
      <c r="L6" s="148" t="s">
        <v>127</v>
      </c>
      <c r="M6" s="148" t="s">
        <v>128</v>
      </c>
      <c r="N6" s="148" t="s">
        <v>129</v>
      </c>
      <c r="O6" s="148" t="s">
        <v>130</v>
      </c>
      <c r="P6" s="148" t="s">
        <v>131</v>
      </c>
      <c r="Q6" s="148" t="s">
        <v>132</v>
      </c>
      <c r="R6" s="148" t="s">
        <v>133</v>
      </c>
      <c r="S6" s="148" t="s">
        <v>134</v>
      </c>
      <c r="T6" s="148" t="s">
        <v>135</v>
      </c>
      <c r="U6" s="148" t="s">
        <v>136</v>
      </c>
      <c r="V6" s="148" t="s">
        <v>137</v>
      </c>
      <c r="W6" s="148" t="s">
        <v>138</v>
      </c>
      <c r="X6" s="148" t="s">
        <v>139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60" x14ac:dyDescent="0.2">
      <c r="A8" s="167" t="s">
        <v>140</v>
      </c>
      <c r="B8" s="168" t="s">
        <v>62</v>
      </c>
      <c r="C8" s="186" t="s">
        <v>63</v>
      </c>
      <c r="D8" s="169"/>
      <c r="E8" s="170"/>
      <c r="F8" s="171"/>
      <c r="G8" s="172">
        <f>SUMIF(AG9:AG18,"&lt;&gt;NOR",G9:G18)</f>
        <v>0</v>
      </c>
      <c r="H8" s="166"/>
      <c r="I8" s="166">
        <f>SUM(I9:I18)</f>
        <v>0</v>
      </c>
      <c r="J8" s="166"/>
      <c r="K8" s="166">
        <f>SUM(K9:K18)</f>
        <v>0</v>
      </c>
      <c r="L8" s="166"/>
      <c r="M8" s="166">
        <f>SUM(M9:M18)</f>
        <v>0</v>
      </c>
      <c r="N8" s="166"/>
      <c r="O8" s="166">
        <f>SUM(O9:O18)</f>
        <v>0.42</v>
      </c>
      <c r="P8" s="166"/>
      <c r="Q8" s="166">
        <f>SUM(Q9:Q18)</f>
        <v>0</v>
      </c>
      <c r="R8" s="166"/>
      <c r="S8" s="166"/>
      <c r="T8" s="166"/>
      <c r="U8" s="166"/>
      <c r="V8" s="166">
        <f>SUM(V9:V18)</f>
        <v>1.81</v>
      </c>
      <c r="W8" s="166"/>
      <c r="X8" s="166"/>
      <c r="AG8" t="s">
        <v>141</v>
      </c>
    </row>
    <row r="9" spans="1:60" outlineLevel="1" x14ac:dyDescent="0.2">
      <c r="A9" s="173">
        <v>1</v>
      </c>
      <c r="B9" s="174" t="s">
        <v>142</v>
      </c>
      <c r="C9" s="187" t="s">
        <v>143</v>
      </c>
      <c r="D9" s="175" t="s">
        <v>144</v>
      </c>
      <c r="E9" s="176">
        <v>0.24</v>
      </c>
      <c r="F9" s="177"/>
      <c r="G9" s="178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8">
        <v>0</v>
      </c>
      <c r="O9" s="158">
        <f>ROUND(E9*N9,2)</f>
        <v>0</v>
      </c>
      <c r="P9" s="158">
        <v>0</v>
      </c>
      <c r="Q9" s="158">
        <f>ROUND(E9*P9,2)</f>
        <v>0</v>
      </c>
      <c r="R9" s="158"/>
      <c r="S9" s="158" t="s">
        <v>145</v>
      </c>
      <c r="T9" s="158" t="s">
        <v>145</v>
      </c>
      <c r="U9" s="158">
        <v>4.6550000000000002</v>
      </c>
      <c r="V9" s="158">
        <f>ROUND(E9*U9,2)</f>
        <v>1.1200000000000001</v>
      </c>
      <c r="W9" s="158"/>
      <c r="X9" s="158" t="s">
        <v>146</v>
      </c>
      <c r="Y9" s="149"/>
      <c r="Z9" s="149"/>
      <c r="AA9" s="149"/>
      <c r="AB9" s="149"/>
      <c r="AC9" s="149"/>
      <c r="AD9" s="149"/>
      <c r="AE9" s="149"/>
      <c r="AF9" s="149"/>
      <c r="AG9" s="149" t="s">
        <v>147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">
      <c r="A10" s="156"/>
      <c r="B10" s="157"/>
      <c r="C10" s="188" t="s">
        <v>148</v>
      </c>
      <c r="D10" s="160"/>
      <c r="E10" s="161">
        <v>0.24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49"/>
      <c r="Z10" s="149"/>
      <c r="AA10" s="149"/>
      <c r="AB10" s="149"/>
      <c r="AC10" s="149"/>
      <c r="AD10" s="149"/>
      <c r="AE10" s="149"/>
      <c r="AF10" s="149"/>
      <c r="AG10" s="149" t="s">
        <v>149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ht="22.5" outlineLevel="1" x14ac:dyDescent="0.2">
      <c r="A11" s="179">
        <v>2</v>
      </c>
      <c r="B11" s="180" t="s">
        <v>150</v>
      </c>
      <c r="C11" s="189" t="s">
        <v>151</v>
      </c>
      <c r="D11" s="181" t="s">
        <v>144</v>
      </c>
      <c r="E11" s="182">
        <v>0.24</v>
      </c>
      <c r="F11" s="183"/>
      <c r="G11" s="184">
        <f>ROUND(E11*F11,2)</f>
        <v>0</v>
      </c>
      <c r="H11" s="159"/>
      <c r="I11" s="158">
        <f>ROUND(E11*H11,2)</f>
        <v>0</v>
      </c>
      <c r="J11" s="159"/>
      <c r="K11" s="158">
        <f>ROUND(E11*J11,2)</f>
        <v>0</v>
      </c>
      <c r="L11" s="158">
        <v>21</v>
      </c>
      <c r="M11" s="158">
        <f>G11*(1+L11/100)</f>
        <v>0</v>
      </c>
      <c r="N11" s="158">
        <v>0</v>
      </c>
      <c r="O11" s="158">
        <f>ROUND(E11*N11,2)</f>
        <v>0</v>
      </c>
      <c r="P11" s="158">
        <v>0</v>
      </c>
      <c r="Q11" s="158">
        <f>ROUND(E11*P11,2)</f>
        <v>0</v>
      </c>
      <c r="R11" s="158"/>
      <c r="S11" s="158" t="s">
        <v>145</v>
      </c>
      <c r="T11" s="158" t="s">
        <v>145</v>
      </c>
      <c r="U11" s="158">
        <v>0.66800000000000004</v>
      </c>
      <c r="V11" s="158">
        <f>ROUND(E11*U11,2)</f>
        <v>0.16</v>
      </c>
      <c r="W11" s="158"/>
      <c r="X11" s="158" t="s">
        <v>146</v>
      </c>
      <c r="Y11" s="149"/>
      <c r="Z11" s="149"/>
      <c r="AA11" s="149"/>
      <c r="AB11" s="149"/>
      <c r="AC11" s="149"/>
      <c r="AD11" s="149"/>
      <c r="AE11" s="149"/>
      <c r="AF11" s="149"/>
      <c r="AG11" s="149" t="s">
        <v>147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">
      <c r="A12" s="179">
        <v>3</v>
      </c>
      <c r="B12" s="180" t="s">
        <v>152</v>
      </c>
      <c r="C12" s="189" t="s">
        <v>153</v>
      </c>
      <c r="D12" s="181" t="s">
        <v>144</v>
      </c>
      <c r="E12" s="182">
        <v>0.24</v>
      </c>
      <c r="F12" s="183"/>
      <c r="G12" s="184">
        <f>ROUND(E12*F12,2)</f>
        <v>0</v>
      </c>
      <c r="H12" s="159"/>
      <c r="I12" s="158">
        <f>ROUND(E12*H12,2)</f>
        <v>0</v>
      </c>
      <c r="J12" s="159"/>
      <c r="K12" s="158">
        <f>ROUND(E12*J12,2)</f>
        <v>0</v>
      </c>
      <c r="L12" s="158">
        <v>21</v>
      </c>
      <c r="M12" s="158">
        <f>G12*(1+L12/100)</f>
        <v>0</v>
      </c>
      <c r="N12" s="158">
        <v>0</v>
      </c>
      <c r="O12" s="158">
        <f>ROUND(E12*N12,2)</f>
        <v>0</v>
      </c>
      <c r="P12" s="158">
        <v>0</v>
      </c>
      <c r="Q12" s="158">
        <f>ROUND(E12*P12,2)</f>
        <v>0</v>
      </c>
      <c r="R12" s="158"/>
      <c r="S12" s="158" t="s">
        <v>145</v>
      </c>
      <c r="T12" s="158" t="s">
        <v>145</v>
      </c>
      <c r="U12" s="158">
        <v>0.59099999999999997</v>
      </c>
      <c r="V12" s="158">
        <f>ROUND(E12*U12,2)</f>
        <v>0.14000000000000001</v>
      </c>
      <c r="W12" s="158"/>
      <c r="X12" s="158" t="s">
        <v>146</v>
      </c>
      <c r="Y12" s="149"/>
      <c r="Z12" s="149"/>
      <c r="AA12" s="149"/>
      <c r="AB12" s="149"/>
      <c r="AC12" s="149"/>
      <c r="AD12" s="149"/>
      <c r="AE12" s="149"/>
      <c r="AF12" s="149"/>
      <c r="AG12" s="149" t="s">
        <v>147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">
      <c r="A13" s="173">
        <v>4</v>
      </c>
      <c r="B13" s="174" t="s">
        <v>154</v>
      </c>
      <c r="C13" s="187" t="s">
        <v>155</v>
      </c>
      <c r="D13" s="175" t="s">
        <v>144</v>
      </c>
      <c r="E13" s="176">
        <v>0.06</v>
      </c>
      <c r="F13" s="177"/>
      <c r="G13" s="178">
        <f>ROUND(E13*F13,2)</f>
        <v>0</v>
      </c>
      <c r="H13" s="159"/>
      <c r="I13" s="158">
        <f>ROUND(E13*H13,2)</f>
        <v>0</v>
      </c>
      <c r="J13" s="159"/>
      <c r="K13" s="158">
        <f>ROUND(E13*J13,2)</f>
        <v>0</v>
      </c>
      <c r="L13" s="158">
        <v>21</v>
      </c>
      <c r="M13" s="158">
        <f>G13*(1+L13/100)</f>
        <v>0</v>
      </c>
      <c r="N13" s="158">
        <v>1.8907700000000001</v>
      </c>
      <c r="O13" s="158">
        <f>ROUND(E13*N13,2)</f>
        <v>0.11</v>
      </c>
      <c r="P13" s="158">
        <v>0</v>
      </c>
      <c r="Q13" s="158">
        <f>ROUND(E13*P13,2)</f>
        <v>0</v>
      </c>
      <c r="R13" s="158"/>
      <c r="S13" s="158" t="s">
        <v>145</v>
      </c>
      <c r="T13" s="158" t="s">
        <v>145</v>
      </c>
      <c r="U13" s="158">
        <v>1.6950000000000001</v>
      </c>
      <c r="V13" s="158">
        <f>ROUND(E13*U13,2)</f>
        <v>0.1</v>
      </c>
      <c r="W13" s="158"/>
      <c r="X13" s="158" t="s">
        <v>146</v>
      </c>
      <c r="Y13" s="149"/>
      <c r="Z13" s="149"/>
      <c r="AA13" s="149"/>
      <c r="AB13" s="149"/>
      <c r="AC13" s="149"/>
      <c r="AD13" s="149"/>
      <c r="AE13" s="149"/>
      <c r="AF13" s="149"/>
      <c r="AG13" s="149" t="s">
        <v>147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">
      <c r="A14" s="156"/>
      <c r="B14" s="157"/>
      <c r="C14" s="188" t="s">
        <v>156</v>
      </c>
      <c r="D14" s="160"/>
      <c r="E14" s="161">
        <v>0.06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49"/>
      <c r="Z14" s="149"/>
      <c r="AA14" s="149"/>
      <c r="AB14" s="149"/>
      <c r="AC14" s="149"/>
      <c r="AD14" s="149"/>
      <c r="AE14" s="149"/>
      <c r="AF14" s="149"/>
      <c r="AG14" s="149" t="s">
        <v>149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73">
        <v>5</v>
      </c>
      <c r="B15" s="174" t="s">
        <v>157</v>
      </c>
      <c r="C15" s="187" t="s">
        <v>158</v>
      </c>
      <c r="D15" s="175" t="s">
        <v>144</v>
      </c>
      <c r="E15" s="176">
        <v>0.18</v>
      </c>
      <c r="F15" s="177"/>
      <c r="G15" s="178">
        <f>ROUND(E15*F15,2)</f>
        <v>0</v>
      </c>
      <c r="H15" s="159"/>
      <c r="I15" s="158">
        <f>ROUND(E15*H15,2)</f>
        <v>0</v>
      </c>
      <c r="J15" s="159"/>
      <c r="K15" s="158">
        <f>ROUND(E15*J15,2)</f>
        <v>0</v>
      </c>
      <c r="L15" s="158">
        <v>21</v>
      </c>
      <c r="M15" s="158">
        <f>G15*(1+L15/100)</f>
        <v>0</v>
      </c>
      <c r="N15" s="158">
        <v>0</v>
      </c>
      <c r="O15" s="158">
        <f>ROUND(E15*N15,2)</f>
        <v>0</v>
      </c>
      <c r="P15" s="158">
        <v>0</v>
      </c>
      <c r="Q15" s="158">
        <f>ROUND(E15*P15,2)</f>
        <v>0</v>
      </c>
      <c r="R15" s="158"/>
      <c r="S15" s="158" t="s">
        <v>145</v>
      </c>
      <c r="T15" s="158" t="s">
        <v>145</v>
      </c>
      <c r="U15" s="158">
        <v>1.587</v>
      </c>
      <c r="V15" s="158">
        <f>ROUND(E15*U15,2)</f>
        <v>0.28999999999999998</v>
      </c>
      <c r="W15" s="158"/>
      <c r="X15" s="158" t="s">
        <v>146</v>
      </c>
      <c r="Y15" s="149"/>
      <c r="Z15" s="149"/>
      <c r="AA15" s="149"/>
      <c r="AB15" s="149"/>
      <c r="AC15" s="149"/>
      <c r="AD15" s="149"/>
      <c r="AE15" s="149"/>
      <c r="AF15" s="149"/>
      <c r="AG15" s="149" t="s">
        <v>147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">
      <c r="A16" s="156"/>
      <c r="B16" s="157"/>
      <c r="C16" s="188" t="s">
        <v>159</v>
      </c>
      <c r="D16" s="160"/>
      <c r="E16" s="161">
        <v>0.18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49"/>
      <c r="Z16" s="149"/>
      <c r="AA16" s="149"/>
      <c r="AB16" s="149"/>
      <c r="AC16" s="149"/>
      <c r="AD16" s="149"/>
      <c r="AE16" s="149"/>
      <c r="AF16" s="149"/>
      <c r="AG16" s="149" t="s">
        <v>149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">
      <c r="A17" s="173">
        <v>6</v>
      </c>
      <c r="B17" s="174" t="s">
        <v>160</v>
      </c>
      <c r="C17" s="187" t="s">
        <v>161</v>
      </c>
      <c r="D17" s="175" t="s">
        <v>162</v>
      </c>
      <c r="E17" s="176">
        <v>0.30599999999999999</v>
      </c>
      <c r="F17" s="177"/>
      <c r="G17" s="178">
        <f>ROUND(E17*F17,2)</f>
        <v>0</v>
      </c>
      <c r="H17" s="159"/>
      <c r="I17" s="158">
        <f>ROUND(E17*H17,2)</f>
        <v>0</v>
      </c>
      <c r="J17" s="159"/>
      <c r="K17" s="158">
        <f>ROUND(E17*J17,2)</f>
        <v>0</v>
      </c>
      <c r="L17" s="158">
        <v>21</v>
      </c>
      <c r="M17" s="158">
        <f>G17*(1+L17/100)</f>
        <v>0</v>
      </c>
      <c r="N17" s="158">
        <v>1</v>
      </c>
      <c r="O17" s="158">
        <f>ROUND(E17*N17,2)</f>
        <v>0.31</v>
      </c>
      <c r="P17" s="158">
        <v>0</v>
      </c>
      <c r="Q17" s="158">
        <f>ROUND(E17*P17,2)</f>
        <v>0</v>
      </c>
      <c r="R17" s="158"/>
      <c r="S17" s="158" t="s">
        <v>163</v>
      </c>
      <c r="T17" s="158" t="s">
        <v>164</v>
      </c>
      <c r="U17" s="158">
        <v>0</v>
      </c>
      <c r="V17" s="158">
        <f>ROUND(E17*U17,2)</f>
        <v>0</v>
      </c>
      <c r="W17" s="158"/>
      <c r="X17" s="158" t="s">
        <v>165</v>
      </c>
      <c r="Y17" s="149"/>
      <c r="Z17" s="149"/>
      <c r="AA17" s="149"/>
      <c r="AB17" s="149"/>
      <c r="AC17" s="149"/>
      <c r="AD17" s="149"/>
      <c r="AE17" s="149"/>
      <c r="AF17" s="149"/>
      <c r="AG17" s="149" t="s">
        <v>166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">
      <c r="A18" s="156"/>
      <c r="B18" s="157"/>
      <c r="C18" s="188" t="s">
        <v>167</v>
      </c>
      <c r="D18" s="160"/>
      <c r="E18" s="161">
        <v>0.30599999999999999</v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49"/>
      <c r="Z18" s="149"/>
      <c r="AA18" s="149"/>
      <c r="AB18" s="149"/>
      <c r="AC18" s="149"/>
      <c r="AD18" s="149"/>
      <c r="AE18" s="149"/>
      <c r="AF18" s="149"/>
      <c r="AG18" s="149" t="s">
        <v>149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x14ac:dyDescent="0.2">
      <c r="A19" s="167" t="s">
        <v>140</v>
      </c>
      <c r="B19" s="168" t="s">
        <v>64</v>
      </c>
      <c r="C19" s="186" t="s">
        <v>65</v>
      </c>
      <c r="D19" s="169"/>
      <c r="E19" s="170"/>
      <c r="F19" s="171"/>
      <c r="G19" s="172">
        <f>SUMIF(AG20:AG34,"&lt;&gt;NOR",G20:G34)</f>
        <v>0</v>
      </c>
      <c r="H19" s="166"/>
      <c r="I19" s="166">
        <f>SUM(I20:I34)</f>
        <v>0</v>
      </c>
      <c r="J19" s="166"/>
      <c r="K19" s="166">
        <f>SUM(K20:K34)</f>
        <v>0</v>
      </c>
      <c r="L19" s="166"/>
      <c r="M19" s="166">
        <f>SUM(M20:M34)</f>
        <v>0</v>
      </c>
      <c r="N19" s="166"/>
      <c r="O19" s="166">
        <f>SUM(O20:O34)</f>
        <v>1.71</v>
      </c>
      <c r="P19" s="166"/>
      <c r="Q19" s="166">
        <f>SUM(Q20:Q34)</f>
        <v>0</v>
      </c>
      <c r="R19" s="166"/>
      <c r="S19" s="166"/>
      <c r="T19" s="166"/>
      <c r="U19" s="166"/>
      <c r="V19" s="166">
        <f>SUM(V20:V34)</f>
        <v>2402.3299999999995</v>
      </c>
      <c r="W19" s="166"/>
      <c r="X19" s="166"/>
      <c r="AG19" t="s">
        <v>141</v>
      </c>
    </row>
    <row r="20" spans="1:60" ht="22.5" outlineLevel="1" x14ac:dyDescent="0.2">
      <c r="A20" s="173">
        <v>7</v>
      </c>
      <c r="B20" s="174" t="s">
        <v>168</v>
      </c>
      <c r="C20" s="187" t="s">
        <v>169</v>
      </c>
      <c r="D20" s="175" t="s">
        <v>170</v>
      </c>
      <c r="E20" s="176">
        <v>2</v>
      </c>
      <c r="F20" s="177"/>
      <c r="G20" s="178">
        <f>ROUND(E20*F20,2)</f>
        <v>0</v>
      </c>
      <c r="H20" s="159"/>
      <c r="I20" s="158">
        <f>ROUND(E20*H20,2)</f>
        <v>0</v>
      </c>
      <c r="J20" s="159"/>
      <c r="K20" s="158">
        <f>ROUND(E20*J20,2)</f>
        <v>0</v>
      </c>
      <c r="L20" s="158">
        <v>21</v>
      </c>
      <c r="M20" s="158">
        <f>G20*(1+L20/100)</f>
        <v>0</v>
      </c>
      <c r="N20" s="158">
        <v>1.125E-2</v>
      </c>
      <c r="O20" s="158">
        <f>ROUND(E20*N20,2)</f>
        <v>0.02</v>
      </c>
      <c r="P20" s="158">
        <v>0</v>
      </c>
      <c r="Q20" s="158">
        <f>ROUND(E20*P20,2)</f>
        <v>0</v>
      </c>
      <c r="R20" s="158"/>
      <c r="S20" s="158" t="s">
        <v>163</v>
      </c>
      <c r="T20" s="158" t="s">
        <v>164</v>
      </c>
      <c r="U20" s="158">
        <v>0</v>
      </c>
      <c r="V20" s="158">
        <f>ROUND(E20*U20,2)</f>
        <v>0</v>
      </c>
      <c r="W20" s="158"/>
      <c r="X20" s="158" t="s">
        <v>146</v>
      </c>
      <c r="Y20" s="149"/>
      <c r="Z20" s="149"/>
      <c r="AA20" s="149"/>
      <c r="AB20" s="149"/>
      <c r="AC20" s="149"/>
      <c r="AD20" s="149"/>
      <c r="AE20" s="149"/>
      <c r="AF20" s="149"/>
      <c r="AG20" s="149" t="s">
        <v>147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56"/>
      <c r="B21" s="157"/>
      <c r="C21" s="188" t="s">
        <v>171</v>
      </c>
      <c r="D21" s="160"/>
      <c r="E21" s="161">
        <v>2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49"/>
      <c r="Z21" s="149"/>
      <c r="AA21" s="149"/>
      <c r="AB21" s="149"/>
      <c r="AC21" s="149"/>
      <c r="AD21" s="149"/>
      <c r="AE21" s="149"/>
      <c r="AF21" s="149"/>
      <c r="AG21" s="149" t="s">
        <v>149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2">
      <c r="A22" s="173">
        <v>8</v>
      </c>
      <c r="B22" s="174" t="s">
        <v>172</v>
      </c>
      <c r="C22" s="187" t="s">
        <v>173</v>
      </c>
      <c r="D22" s="175" t="s">
        <v>174</v>
      </c>
      <c r="E22" s="176">
        <v>144.54</v>
      </c>
      <c r="F22" s="177"/>
      <c r="G22" s="178">
        <f>ROUND(E22*F22,2)</f>
        <v>0</v>
      </c>
      <c r="H22" s="159"/>
      <c r="I22" s="158">
        <f>ROUND(E22*H22,2)</f>
        <v>0</v>
      </c>
      <c r="J22" s="159"/>
      <c r="K22" s="158">
        <f>ROUND(E22*J22,2)</f>
        <v>0</v>
      </c>
      <c r="L22" s="158">
        <v>21</v>
      </c>
      <c r="M22" s="158">
        <f>G22*(1+L22/100)</f>
        <v>0</v>
      </c>
      <c r="N22" s="158">
        <v>1E-3</v>
      </c>
      <c r="O22" s="158">
        <f>ROUND(E22*N22,2)</f>
        <v>0.14000000000000001</v>
      </c>
      <c r="P22" s="158">
        <v>0</v>
      </c>
      <c r="Q22" s="158">
        <f>ROUND(E22*P22,2)</f>
        <v>0</v>
      </c>
      <c r="R22" s="158"/>
      <c r="S22" s="158" t="s">
        <v>163</v>
      </c>
      <c r="T22" s="158" t="s">
        <v>164</v>
      </c>
      <c r="U22" s="158">
        <v>16.579999999999998</v>
      </c>
      <c r="V22" s="158">
        <f>ROUND(E22*U22,2)</f>
        <v>2396.4699999999998</v>
      </c>
      <c r="W22" s="158"/>
      <c r="X22" s="158" t="s">
        <v>146</v>
      </c>
      <c r="Y22" s="149"/>
      <c r="Z22" s="149"/>
      <c r="AA22" s="149"/>
      <c r="AB22" s="149"/>
      <c r="AC22" s="149"/>
      <c r="AD22" s="149"/>
      <c r="AE22" s="149"/>
      <c r="AF22" s="149"/>
      <c r="AG22" s="149" t="s">
        <v>147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56"/>
      <c r="B23" s="157"/>
      <c r="C23" s="188" t="s">
        <v>175</v>
      </c>
      <c r="D23" s="160"/>
      <c r="E23" s="161">
        <v>144.54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9"/>
      <c r="Z23" s="149"/>
      <c r="AA23" s="149"/>
      <c r="AB23" s="149"/>
      <c r="AC23" s="149"/>
      <c r="AD23" s="149"/>
      <c r="AE23" s="149"/>
      <c r="AF23" s="149"/>
      <c r="AG23" s="149" t="s">
        <v>149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73">
        <v>9</v>
      </c>
      <c r="B24" s="174" t="s">
        <v>176</v>
      </c>
      <c r="C24" s="187" t="s">
        <v>177</v>
      </c>
      <c r="D24" s="175" t="s">
        <v>178</v>
      </c>
      <c r="E24" s="176">
        <v>2.1</v>
      </c>
      <c r="F24" s="177"/>
      <c r="G24" s="178">
        <f>ROUND(E24*F24,2)</f>
        <v>0</v>
      </c>
      <c r="H24" s="159"/>
      <c r="I24" s="158">
        <f>ROUND(E24*H24,2)</f>
        <v>0</v>
      </c>
      <c r="J24" s="159"/>
      <c r="K24" s="158">
        <f>ROUND(E24*J24,2)</f>
        <v>0</v>
      </c>
      <c r="L24" s="158">
        <v>21</v>
      </c>
      <c r="M24" s="158">
        <f>G24*(1+L24/100)</f>
        <v>0</v>
      </c>
      <c r="N24" s="158">
        <v>4.777E-2</v>
      </c>
      <c r="O24" s="158">
        <f>ROUND(E24*N24,2)</f>
        <v>0.1</v>
      </c>
      <c r="P24" s="158">
        <v>0</v>
      </c>
      <c r="Q24" s="158">
        <f>ROUND(E24*P24,2)</f>
        <v>0</v>
      </c>
      <c r="R24" s="158"/>
      <c r="S24" s="158" t="s">
        <v>145</v>
      </c>
      <c r="T24" s="158" t="s">
        <v>145</v>
      </c>
      <c r="U24" s="158">
        <v>0.42480000000000001</v>
      </c>
      <c r="V24" s="158">
        <f>ROUND(E24*U24,2)</f>
        <v>0.89</v>
      </c>
      <c r="W24" s="158"/>
      <c r="X24" s="158" t="s">
        <v>146</v>
      </c>
      <c r="Y24" s="149"/>
      <c r="Z24" s="149"/>
      <c r="AA24" s="149"/>
      <c r="AB24" s="149"/>
      <c r="AC24" s="149"/>
      <c r="AD24" s="149"/>
      <c r="AE24" s="149"/>
      <c r="AF24" s="149"/>
      <c r="AG24" s="149" t="s">
        <v>147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1" x14ac:dyDescent="0.2">
      <c r="A25" s="156"/>
      <c r="B25" s="157"/>
      <c r="C25" s="188" t="s">
        <v>179</v>
      </c>
      <c r="D25" s="160"/>
      <c r="E25" s="161">
        <v>2.1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49"/>
      <c r="Z25" s="149"/>
      <c r="AA25" s="149"/>
      <c r="AB25" s="149"/>
      <c r="AC25" s="149"/>
      <c r="AD25" s="149"/>
      <c r="AE25" s="149"/>
      <c r="AF25" s="149"/>
      <c r="AG25" s="149" t="s">
        <v>149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2">
      <c r="A26" s="173">
        <v>10</v>
      </c>
      <c r="B26" s="174" t="s">
        <v>180</v>
      </c>
      <c r="C26" s="187" t="s">
        <v>181</v>
      </c>
      <c r="D26" s="175" t="s">
        <v>144</v>
      </c>
      <c r="E26" s="176">
        <v>0.108</v>
      </c>
      <c r="F26" s="177"/>
      <c r="G26" s="178">
        <f>ROUND(E26*F26,2)</f>
        <v>0</v>
      </c>
      <c r="H26" s="159"/>
      <c r="I26" s="158">
        <f>ROUND(E26*H26,2)</f>
        <v>0</v>
      </c>
      <c r="J26" s="159"/>
      <c r="K26" s="158">
        <f>ROUND(E26*J26,2)</f>
        <v>0</v>
      </c>
      <c r="L26" s="158">
        <v>21</v>
      </c>
      <c r="M26" s="158">
        <f>G26*(1+L26/100)</f>
        <v>0</v>
      </c>
      <c r="N26" s="158">
        <v>1.6823999999999999</v>
      </c>
      <c r="O26" s="158">
        <f>ROUND(E26*N26,2)</f>
        <v>0.18</v>
      </c>
      <c r="P26" s="158">
        <v>0</v>
      </c>
      <c r="Q26" s="158">
        <f>ROUND(E26*P26,2)</f>
        <v>0</v>
      </c>
      <c r="R26" s="158"/>
      <c r="S26" s="158" t="s">
        <v>145</v>
      </c>
      <c r="T26" s="158" t="s">
        <v>145</v>
      </c>
      <c r="U26" s="158">
        <v>6.8680000000000003</v>
      </c>
      <c r="V26" s="158">
        <f>ROUND(E26*U26,2)</f>
        <v>0.74</v>
      </c>
      <c r="W26" s="158"/>
      <c r="X26" s="158" t="s">
        <v>146</v>
      </c>
      <c r="Y26" s="149"/>
      <c r="Z26" s="149"/>
      <c r="AA26" s="149"/>
      <c r="AB26" s="149"/>
      <c r="AC26" s="149"/>
      <c r="AD26" s="149"/>
      <c r="AE26" s="149"/>
      <c r="AF26" s="149"/>
      <c r="AG26" s="149" t="s">
        <v>147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1" x14ac:dyDescent="0.2">
      <c r="A27" s="156"/>
      <c r="B27" s="157"/>
      <c r="C27" s="188" t="s">
        <v>182</v>
      </c>
      <c r="D27" s="160"/>
      <c r="E27" s="161">
        <v>0.108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49"/>
      <c r="Z27" s="149"/>
      <c r="AA27" s="149"/>
      <c r="AB27" s="149"/>
      <c r="AC27" s="149"/>
      <c r="AD27" s="149"/>
      <c r="AE27" s="149"/>
      <c r="AF27" s="149"/>
      <c r="AG27" s="149" t="s">
        <v>149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">
      <c r="A28" s="173">
        <v>11</v>
      </c>
      <c r="B28" s="174" t="s">
        <v>183</v>
      </c>
      <c r="C28" s="187" t="s">
        <v>184</v>
      </c>
      <c r="D28" s="175" t="s">
        <v>178</v>
      </c>
      <c r="E28" s="176">
        <v>1.08</v>
      </c>
      <c r="F28" s="177"/>
      <c r="G28" s="178">
        <f>ROUND(E28*F28,2)</f>
        <v>0</v>
      </c>
      <c r="H28" s="159"/>
      <c r="I28" s="158">
        <f>ROUND(E28*H28,2)</f>
        <v>0</v>
      </c>
      <c r="J28" s="159"/>
      <c r="K28" s="158">
        <f>ROUND(E28*J28,2)</f>
        <v>0</v>
      </c>
      <c r="L28" s="158">
        <v>21</v>
      </c>
      <c r="M28" s="158">
        <f>G28*(1+L28/100)</f>
        <v>0</v>
      </c>
      <c r="N28" s="158">
        <v>0.17444000000000001</v>
      </c>
      <c r="O28" s="158">
        <f>ROUND(E28*N28,2)</f>
        <v>0.19</v>
      </c>
      <c r="P28" s="158">
        <v>0</v>
      </c>
      <c r="Q28" s="158">
        <f>ROUND(E28*P28,2)</f>
        <v>0</v>
      </c>
      <c r="R28" s="158"/>
      <c r="S28" s="158" t="s">
        <v>145</v>
      </c>
      <c r="T28" s="158" t="s">
        <v>145</v>
      </c>
      <c r="U28" s="158">
        <v>1.21</v>
      </c>
      <c r="V28" s="158">
        <f>ROUND(E28*U28,2)</f>
        <v>1.31</v>
      </c>
      <c r="W28" s="158"/>
      <c r="X28" s="158" t="s">
        <v>146</v>
      </c>
      <c r="Y28" s="149"/>
      <c r="Z28" s="149"/>
      <c r="AA28" s="149"/>
      <c r="AB28" s="149"/>
      <c r="AC28" s="149"/>
      <c r="AD28" s="149"/>
      <c r="AE28" s="149"/>
      <c r="AF28" s="149"/>
      <c r="AG28" s="149" t="s">
        <v>147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56"/>
      <c r="B29" s="157"/>
      <c r="C29" s="188" t="s">
        <v>185</v>
      </c>
      <c r="D29" s="160"/>
      <c r="E29" s="161">
        <v>1.08</v>
      </c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49"/>
      <c r="Z29" s="149"/>
      <c r="AA29" s="149"/>
      <c r="AB29" s="149"/>
      <c r="AC29" s="149"/>
      <c r="AD29" s="149"/>
      <c r="AE29" s="149"/>
      <c r="AF29" s="149"/>
      <c r="AG29" s="149" t="s">
        <v>149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">
      <c r="A30" s="173">
        <v>12</v>
      </c>
      <c r="B30" s="174" t="s">
        <v>186</v>
      </c>
      <c r="C30" s="187" t="s">
        <v>187</v>
      </c>
      <c r="D30" s="175" t="s">
        <v>170</v>
      </c>
      <c r="E30" s="176">
        <v>1</v>
      </c>
      <c r="F30" s="177"/>
      <c r="G30" s="178">
        <f>ROUND(E30*F30,2)</f>
        <v>0</v>
      </c>
      <c r="H30" s="159"/>
      <c r="I30" s="158">
        <f>ROUND(E30*H30,2)</f>
        <v>0</v>
      </c>
      <c r="J30" s="159"/>
      <c r="K30" s="158">
        <f>ROUND(E30*J30,2)</f>
        <v>0</v>
      </c>
      <c r="L30" s="158">
        <v>21</v>
      </c>
      <c r="M30" s="158">
        <f>G30*(1+L30/100)</f>
        <v>0</v>
      </c>
      <c r="N30" s="158">
        <v>0.11122</v>
      </c>
      <c r="O30" s="158">
        <f>ROUND(E30*N30,2)</f>
        <v>0.11</v>
      </c>
      <c r="P30" s="158">
        <v>0</v>
      </c>
      <c r="Q30" s="158">
        <f>ROUND(E30*P30,2)</f>
        <v>0</v>
      </c>
      <c r="R30" s="158"/>
      <c r="S30" s="158" t="s">
        <v>145</v>
      </c>
      <c r="T30" s="158" t="s">
        <v>145</v>
      </c>
      <c r="U30" s="158">
        <v>0.55820000000000003</v>
      </c>
      <c r="V30" s="158">
        <f>ROUND(E30*U30,2)</f>
        <v>0.56000000000000005</v>
      </c>
      <c r="W30" s="158"/>
      <c r="X30" s="158" t="s">
        <v>146</v>
      </c>
      <c r="Y30" s="149"/>
      <c r="Z30" s="149"/>
      <c r="AA30" s="149"/>
      <c r="AB30" s="149"/>
      <c r="AC30" s="149"/>
      <c r="AD30" s="149"/>
      <c r="AE30" s="149"/>
      <c r="AF30" s="149"/>
      <c r="AG30" s="149" t="s">
        <v>147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56"/>
      <c r="B31" s="157"/>
      <c r="C31" s="188" t="s">
        <v>188</v>
      </c>
      <c r="D31" s="160"/>
      <c r="E31" s="161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49"/>
      <c r="Z31" s="149"/>
      <c r="AA31" s="149"/>
      <c r="AB31" s="149"/>
      <c r="AC31" s="149"/>
      <c r="AD31" s="149"/>
      <c r="AE31" s="149"/>
      <c r="AF31" s="149"/>
      <c r="AG31" s="149" t="s">
        <v>149</v>
      </c>
      <c r="AH31" s="149">
        <v>0</v>
      </c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1" x14ac:dyDescent="0.2">
      <c r="A32" s="156"/>
      <c r="B32" s="157"/>
      <c r="C32" s="188" t="s">
        <v>189</v>
      </c>
      <c r="D32" s="160"/>
      <c r="E32" s="161">
        <v>1</v>
      </c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49"/>
      <c r="Z32" s="149"/>
      <c r="AA32" s="149"/>
      <c r="AB32" s="149"/>
      <c r="AC32" s="149"/>
      <c r="AD32" s="149"/>
      <c r="AE32" s="149"/>
      <c r="AF32" s="149"/>
      <c r="AG32" s="149" t="s">
        <v>149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73">
        <v>13</v>
      </c>
      <c r="B33" s="174" t="s">
        <v>190</v>
      </c>
      <c r="C33" s="187" t="s">
        <v>191</v>
      </c>
      <c r="D33" s="175" t="s">
        <v>144</v>
      </c>
      <c r="E33" s="176">
        <v>0.59850000000000003</v>
      </c>
      <c r="F33" s="177"/>
      <c r="G33" s="178">
        <f>ROUND(E33*F33,2)</f>
        <v>0</v>
      </c>
      <c r="H33" s="159"/>
      <c r="I33" s="158">
        <f>ROUND(E33*H33,2)</f>
        <v>0</v>
      </c>
      <c r="J33" s="159"/>
      <c r="K33" s="158">
        <f>ROUND(E33*J33,2)</f>
        <v>0</v>
      </c>
      <c r="L33" s="158">
        <v>21</v>
      </c>
      <c r="M33" s="158">
        <f>G33*(1+L33/100)</f>
        <v>0</v>
      </c>
      <c r="N33" s="158">
        <v>1.62836</v>
      </c>
      <c r="O33" s="158">
        <f>ROUND(E33*N33,2)</f>
        <v>0.97</v>
      </c>
      <c r="P33" s="158">
        <v>0</v>
      </c>
      <c r="Q33" s="158">
        <f>ROUND(E33*P33,2)</f>
        <v>0</v>
      </c>
      <c r="R33" s="158"/>
      <c r="S33" s="158" t="s">
        <v>145</v>
      </c>
      <c r="T33" s="158" t="s">
        <v>145</v>
      </c>
      <c r="U33" s="158">
        <v>3.9380000000000002</v>
      </c>
      <c r="V33" s="158">
        <f>ROUND(E33*U33,2)</f>
        <v>2.36</v>
      </c>
      <c r="W33" s="158"/>
      <c r="X33" s="158" t="s">
        <v>146</v>
      </c>
      <c r="Y33" s="149"/>
      <c r="Z33" s="149"/>
      <c r="AA33" s="149"/>
      <c r="AB33" s="149"/>
      <c r="AC33" s="149"/>
      <c r="AD33" s="149"/>
      <c r="AE33" s="149"/>
      <c r="AF33" s="149"/>
      <c r="AG33" s="149" t="s">
        <v>147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2">
      <c r="A34" s="156"/>
      <c r="B34" s="157"/>
      <c r="C34" s="188" t="s">
        <v>192</v>
      </c>
      <c r="D34" s="160"/>
      <c r="E34" s="161">
        <v>0.59850000000000003</v>
      </c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49"/>
      <c r="Z34" s="149"/>
      <c r="AA34" s="149"/>
      <c r="AB34" s="149"/>
      <c r="AC34" s="149"/>
      <c r="AD34" s="149"/>
      <c r="AE34" s="149"/>
      <c r="AF34" s="149"/>
      <c r="AG34" s="149" t="s">
        <v>149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x14ac:dyDescent="0.2">
      <c r="A35" s="167" t="s">
        <v>140</v>
      </c>
      <c r="B35" s="168" t="s">
        <v>66</v>
      </c>
      <c r="C35" s="186" t="s">
        <v>67</v>
      </c>
      <c r="D35" s="169"/>
      <c r="E35" s="170"/>
      <c r="F35" s="171"/>
      <c r="G35" s="172">
        <f>SUMIF(AG36:AG45,"&lt;&gt;NOR",G36:G45)</f>
        <v>0</v>
      </c>
      <c r="H35" s="166"/>
      <c r="I35" s="166">
        <f>SUM(I36:I45)</f>
        <v>0</v>
      </c>
      <c r="J35" s="166"/>
      <c r="K35" s="166">
        <f>SUM(K36:K45)</f>
        <v>0</v>
      </c>
      <c r="L35" s="166"/>
      <c r="M35" s="166">
        <f>SUM(M36:M45)</f>
        <v>0</v>
      </c>
      <c r="N35" s="166"/>
      <c r="O35" s="166">
        <f>SUM(O36:O45)</f>
        <v>0.85</v>
      </c>
      <c r="P35" s="166"/>
      <c r="Q35" s="166">
        <f>SUM(Q36:Q45)</f>
        <v>0</v>
      </c>
      <c r="R35" s="166"/>
      <c r="S35" s="166"/>
      <c r="T35" s="166"/>
      <c r="U35" s="166"/>
      <c r="V35" s="166">
        <f>SUM(V36:V45)</f>
        <v>43.15</v>
      </c>
      <c r="W35" s="166"/>
      <c r="X35" s="166"/>
      <c r="AG35" t="s">
        <v>141</v>
      </c>
    </row>
    <row r="36" spans="1:60" ht="22.5" outlineLevel="1" x14ac:dyDescent="0.2">
      <c r="A36" s="173">
        <v>14</v>
      </c>
      <c r="B36" s="174" t="s">
        <v>193</v>
      </c>
      <c r="C36" s="187" t="s">
        <v>194</v>
      </c>
      <c r="D36" s="175" t="s">
        <v>178</v>
      </c>
      <c r="E36" s="176">
        <v>5.3550000000000004</v>
      </c>
      <c r="F36" s="177"/>
      <c r="G36" s="178">
        <f>ROUND(E36*F36,2)</f>
        <v>0</v>
      </c>
      <c r="H36" s="159"/>
      <c r="I36" s="158">
        <f>ROUND(E36*H36,2)</f>
        <v>0</v>
      </c>
      <c r="J36" s="159"/>
      <c r="K36" s="158">
        <f>ROUND(E36*J36,2)</f>
        <v>0</v>
      </c>
      <c r="L36" s="158">
        <v>21</v>
      </c>
      <c r="M36" s="158">
        <f>G36*(1+L36/100)</f>
        <v>0</v>
      </c>
      <c r="N36" s="158">
        <v>3.6069999999999998E-2</v>
      </c>
      <c r="O36" s="158">
        <f>ROUND(E36*N36,2)</f>
        <v>0.19</v>
      </c>
      <c r="P36" s="158">
        <v>0</v>
      </c>
      <c r="Q36" s="158">
        <f>ROUND(E36*P36,2)</f>
        <v>0</v>
      </c>
      <c r="R36" s="158"/>
      <c r="S36" s="158" t="s">
        <v>145</v>
      </c>
      <c r="T36" s="158" t="s">
        <v>145</v>
      </c>
      <c r="U36" s="158">
        <v>1.58036</v>
      </c>
      <c r="V36" s="158">
        <f>ROUND(E36*U36,2)</f>
        <v>8.4600000000000009</v>
      </c>
      <c r="W36" s="158"/>
      <c r="X36" s="158" t="s">
        <v>146</v>
      </c>
      <c r="Y36" s="149"/>
      <c r="Z36" s="149"/>
      <c r="AA36" s="149"/>
      <c r="AB36" s="149"/>
      <c r="AC36" s="149"/>
      <c r="AD36" s="149"/>
      <c r="AE36" s="149"/>
      <c r="AF36" s="149"/>
      <c r="AG36" s="149" t="s">
        <v>147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2">
      <c r="A37" s="156"/>
      <c r="B37" s="157"/>
      <c r="C37" s="188" t="s">
        <v>195</v>
      </c>
      <c r="D37" s="160"/>
      <c r="E37" s="161">
        <v>5.3550000000000004</v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49"/>
      <c r="Z37" s="149"/>
      <c r="AA37" s="149"/>
      <c r="AB37" s="149"/>
      <c r="AC37" s="149"/>
      <c r="AD37" s="149"/>
      <c r="AE37" s="149"/>
      <c r="AF37" s="149"/>
      <c r="AG37" s="149" t="s">
        <v>149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2">
      <c r="A38" s="173">
        <v>15</v>
      </c>
      <c r="B38" s="174" t="s">
        <v>196</v>
      </c>
      <c r="C38" s="187" t="s">
        <v>197</v>
      </c>
      <c r="D38" s="175" t="s">
        <v>178</v>
      </c>
      <c r="E38" s="176">
        <v>36.377499999999998</v>
      </c>
      <c r="F38" s="177"/>
      <c r="G38" s="178">
        <f>ROUND(E38*F38,2)</f>
        <v>0</v>
      </c>
      <c r="H38" s="159"/>
      <c r="I38" s="158">
        <f>ROUND(E38*H38,2)</f>
        <v>0</v>
      </c>
      <c r="J38" s="159"/>
      <c r="K38" s="158">
        <f>ROUND(E38*J38,2)</f>
        <v>0</v>
      </c>
      <c r="L38" s="158">
        <v>21</v>
      </c>
      <c r="M38" s="158">
        <f>G38*(1+L38/100)</f>
        <v>0</v>
      </c>
      <c r="N38" s="158">
        <v>1.554E-2</v>
      </c>
      <c r="O38" s="158">
        <f>ROUND(E38*N38,2)</f>
        <v>0.56999999999999995</v>
      </c>
      <c r="P38" s="158">
        <v>0</v>
      </c>
      <c r="Q38" s="158">
        <f>ROUND(E38*P38,2)</f>
        <v>0</v>
      </c>
      <c r="R38" s="158"/>
      <c r="S38" s="158" t="s">
        <v>145</v>
      </c>
      <c r="T38" s="158" t="s">
        <v>145</v>
      </c>
      <c r="U38" s="158">
        <v>0.23580000000000001</v>
      </c>
      <c r="V38" s="158">
        <f>ROUND(E38*U38,2)</f>
        <v>8.58</v>
      </c>
      <c r="W38" s="158"/>
      <c r="X38" s="158" t="s">
        <v>146</v>
      </c>
      <c r="Y38" s="149"/>
      <c r="Z38" s="149"/>
      <c r="AA38" s="149"/>
      <c r="AB38" s="149"/>
      <c r="AC38" s="149"/>
      <c r="AD38" s="149"/>
      <c r="AE38" s="149"/>
      <c r="AF38" s="149"/>
      <c r="AG38" s="149" t="s">
        <v>147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ht="33.75" outlineLevel="1" x14ac:dyDescent="0.2">
      <c r="A39" s="156"/>
      <c r="B39" s="157"/>
      <c r="C39" s="188" t="s">
        <v>198</v>
      </c>
      <c r="D39" s="160"/>
      <c r="E39" s="161">
        <v>40.977499999999999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49"/>
      <c r="Z39" s="149"/>
      <c r="AA39" s="149"/>
      <c r="AB39" s="149"/>
      <c r="AC39" s="149"/>
      <c r="AD39" s="149"/>
      <c r="AE39" s="149"/>
      <c r="AF39" s="149"/>
      <c r="AG39" s="149" t="s">
        <v>149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56"/>
      <c r="B40" s="157"/>
      <c r="C40" s="188" t="s">
        <v>199</v>
      </c>
      <c r="D40" s="160"/>
      <c r="E40" s="161">
        <v>-4.5999999999999996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49"/>
      <c r="Z40" s="149"/>
      <c r="AA40" s="149"/>
      <c r="AB40" s="149"/>
      <c r="AC40" s="149"/>
      <c r="AD40" s="149"/>
      <c r="AE40" s="149"/>
      <c r="AF40" s="149"/>
      <c r="AG40" s="149" t="s">
        <v>149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ht="22.5" outlineLevel="1" x14ac:dyDescent="0.2">
      <c r="A41" s="173">
        <v>16</v>
      </c>
      <c r="B41" s="174" t="s">
        <v>200</v>
      </c>
      <c r="C41" s="187" t="s">
        <v>201</v>
      </c>
      <c r="D41" s="175" t="s">
        <v>178</v>
      </c>
      <c r="E41" s="176">
        <v>113.5425</v>
      </c>
      <c r="F41" s="177"/>
      <c r="G41" s="178">
        <f>ROUND(E41*F41,2)</f>
        <v>0</v>
      </c>
      <c r="H41" s="159"/>
      <c r="I41" s="158">
        <f>ROUND(E41*H41,2)</f>
        <v>0</v>
      </c>
      <c r="J41" s="159"/>
      <c r="K41" s="158">
        <f>ROUND(E41*J41,2)</f>
        <v>0</v>
      </c>
      <c r="L41" s="158">
        <v>21</v>
      </c>
      <c r="M41" s="158">
        <f>G41*(1+L41/100)</f>
        <v>0</v>
      </c>
      <c r="N41" s="158">
        <v>8.0000000000000004E-4</v>
      </c>
      <c r="O41" s="158">
        <f>ROUND(E41*N41,2)</f>
        <v>0.09</v>
      </c>
      <c r="P41" s="158">
        <v>0</v>
      </c>
      <c r="Q41" s="158">
        <f>ROUND(E41*P41,2)</f>
        <v>0</v>
      </c>
      <c r="R41" s="158"/>
      <c r="S41" s="158" t="s">
        <v>145</v>
      </c>
      <c r="T41" s="158" t="s">
        <v>145</v>
      </c>
      <c r="U41" s="158">
        <v>0.23</v>
      </c>
      <c r="V41" s="158">
        <f>ROUND(E41*U41,2)</f>
        <v>26.11</v>
      </c>
      <c r="W41" s="158"/>
      <c r="X41" s="158" t="s">
        <v>146</v>
      </c>
      <c r="Y41" s="149"/>
      <c r="Z41" s="149"/>
      <c r="AA41" s="149"/>
      <c r="AB41" s="149"/>
      <c r="AC41" s="149"/>
      <c r="AD41" s="149"/>
      <c r="AE41" s="149"/>
      <c r="AF41" s="149"/>
      <c r="AG41" s="149" t="s">
        <v>147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">
      <c r="A42" s="156"/>
      <c r="B42" s="157"/>
      <c r="C42" s="188" t="s">
        <v>202</v>
      </c>
      <c r="D42" s="160"/>
      <c r="E42" s="161">
        <v>120.905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49"/>
      <c r="Z42" s="149"/>
      <c r="AA42" s="149"/>
      <c r="AB42" s="149"/>
      <c r="AC42" s="149"/>
      <c r="AD42" s="149"/>
      <c r="AE42" s="149"/>
      <c r="AF42" s="149"/>
      <c r="AG42" s="149" t="s">
        <v>149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ht="33.75" outlineLevel="1" x14ac:dyDescent="0.2">
      <c r="A43" s="156"/>
      <c r="B43" s="157"/>
      <c r="C43" s="188" t="s">
        <v>203</v>
      </c>
      <c r="D43" s="160"/>
      <c r="E43" s="161">
        <v>4.9874999999999998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49"/>
      <c r="Z43" s="149"/>
      <c r="AA43" s="149"/>
      <c r="AB43" s="149"/>
      <c r="AC43" s="149"/>
      <c r="AD43" s="149"/>
      <c r="AE43" s="149"/>
      <c r="AF43" s="149"/>
      <c r="AG43" s="149" t="s">
        <v>149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">
      <c r="A44" s="156"/>
      <c r="B44" s="157"/>
      <c r="C44" s="188" t="s">
        <v>204</v>
      </c>
      <c r="D44" s="160"/>
      <c r="E44" s="161">
        <v>2.3250000000000002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49"/>
      <c r="Z44" s="149"/>
      <c r="AA44" s="149"/>
      <c r="AB44" s="149"/>
      <c r="AC44" s="149"/>
      <c r="AD44" s="149"/>
      <c r="AE44" s="149"/>
      <c r="AF44" s="149"/>
      <c r="AG44" s="149" t="s">
        <v>149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">
      <c r="A45" s="156"/>
      <c r="B45" s="157"/>
      <c r="C45" s="188" t="s">
        <v>205</v>
      </c>
      <c r="D45" s="160"/>
      <c r="E45" s="161">
        <v>-14.675000000000001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49"/>
      <c r="Z45" s="149"/>
      <c r="AA45" s="149"/>
      <c r="AB45" s="149"/>
      <c r="AC45" s="149"/>
      <c r="AD45" s="149"/>
      <c r="AE45" s="149"/>
      <c r="AF45" s="149"/>
      <c r="AG45" s="149" t="s">
        <v>149</v>
      </c>
      <c r="AH45" s="149">
        <v>0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x14ac:dyDescent="0.2">
      <c r="A46" s="167" t="s">
        <v>140</v>
      </c>
      <c r="B46" s="168" t="s">
        <v>68</v>
      </c>
      <c r="C46" s="186" t="s">
        <v>69</v>
      </c>
      <c r="D46" s="169"/>
      <c r="E46" s="170"/>
      <c r="F46" s="171"/>
      <c r="G46" s="172">
        <f>SUMIF(AG47:AG54,"&lt;&gt;NOR",G47:G54)</f>
        <v>0</v>
      </c>
      <c r="H46" s="166"/>
      <c r="I46" s="166">
        <f>SUM(I47:I54)</f>
        <v>0</v>
      </c>
      <c r="J46" s="166"/>
      <c r="K46" s="166">
        <f>SUM(K47:K54)</f>
        <v>0</v>
      </c>
      <c r="L46" s="166"/>
      <c r="M46" s="166">
        <f>SUM(M47:M54)</f>
        <v>0</v>
      </c>
      <c r="N46" s="166"/>
      <c r="O46" s="166">
        <f>SUM(O47:O54)</f>
        <v>2.48</v>
      </c>
      <c r="P46" s="166"/>
      <c r="Q46" s="166">
        <f>SUM(Q47:Q54)</f>
        <v>0</v>
      </c>
      <c r="R46" s="166"/>
      <c r="S46" s="166"/>
      <c r="T46" s="166"/>
      <c r="U46" s="166"/>
      <c r="V46" s="166">
        <f>SUM(V47:V54)</f>
        <v>14.06</v>
      </c>
      <c r="W46" s="166"/>
      <c r="X46" s="166"/>
      <c r="AG46" t="s">
        <v>141</v>
      </c>
    </row>
    <row r="47" spans="1:60" outlineLevel="1" x14ac:dyDescent="0.2">
      <c r="A47" s="173">
        <v>17</v>
      </c>
      <c r="B47" s="174" t="s">
        <v>206</v>
      </c>
      <c r="C47" s="187" t="s">
        <v>207</v>
      </c>
      <c r="D47" s="175" t="s">
        <v>144</v>
      </c>
      <c r="E47" s="176">
        <v>0.83330000000000004</v>
      </c>
      <c r="F47" s="177"/>
      <c r="G47" s="178">
        <f>ROUND(E47*F47,2)</f>
        <v>0</v>
      </c>
      <c r="H47" s="159"/>
      <c r="I47" s="158">
        <f>ROUND(E47*H47,2)</f>
        <v>0</v>
      </c>
      <c r="J47" s="159"/>
      <c r="K47" s="158">
        <f>ROUND(E47*J47,2)</f>
        <v>0</v>
      </c>
      <c r="L47" s="158">
        <v>21</v>
      </c>
      <c r="M47" s="158">
        <f>G47*(1+L47/100)</f>
        <v>0</v>
      </c>
      <c r="N47" s="158">
        <v>2.5249999999999999</v>
      </c>
      <c r="O47" s="158">
        <f>ROUND(E47*N47,2)</f>
        <v>2.1</v>
      </c>
      <c r="P47" s="158">
        <v>0</v>
      </c>
      <c r="Q47" s="158">
        <f>ROUND(E47*P47,2)</f>
        <v>0</v>
      </c>
      <c r="R47" s="158"/>
      <c r="S47" s="158" t="s">
        <v>145</v>
      </c>
      <c r="T47" s="158" t="s">
        <v>145</v>
      </c>
      <c r="U47" s="158">
        <v>3.2130000000000001</v>
      </c>
      <c r="V47" s="158">
        <f>ROUND(E47*U47,2)</f>
        <v>2.68</v>
      </c>
      <c r="W47" s="158"/>
      <c r="X47" s="158" t="s">
        <v>146</v>
      </c>
      <c r="Y47" s="149"/>
      <c r="Z47" s="149"/>
      <c r="AA47" s="149"/>
      <c r="AB47" s="149"/>
      <c r="AC47" s="149"/>
      <c r="AD47" s="149"/>
      <c r="AE47" s="149"/>
      <c r="AF47" s="149"/>
      <c r="AG47" s="149" t="s">
        <v>147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">
      <c r="A48" s="156"/>
      <c r="B48" s="157"/>
      <c r="C48" s="188" t="s">
        <v>208</v>
      </c>
      <c r="D48" s="160"/>
      <c r="E48" s="161">
        <v>0.83330000000000004</v>
      </c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49"/>
      <c r="Z48" s="149"/>
      <c r="AA48" s="149"/>
      <c r="AB48" s="149"/>
      <c r="AC48" s="149"/>
      <c r="AD48" s="149"/>
      <c r="AE48" s="149"/>
      <c r="AF48" s="149"/>
      <c r="AG48" s="149" t="s">
        <v>149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79">
        <v>18</v>
      </c>
      <c r="B49" s="180" t="s">
        <v>209</v>
      </c>
      <c r="C49" s="189" t="s">
        <v>210</v>
      </c>
      <c r="D49" s="181" t="s">
        <v>144</v>
      </c>
      <c r="E49" s="182">
        <v>0.83330000000000004</v>
      </c>
      <c r="F49" s="183"/>
      <c r="G49" s="184">
        <f>ROUND(E49*F49,2)</f>
        <v>0</v>
      </c>
      <c r="H49" s="159"/>
      <c r="I49" s="158">
        <f>ROUND(E49*H49,2)</f>
        <v>0</v>
      </c>
      <c r="J49" s="159"/>
      <c r="K49" s="158">
        <f>ROUND(E49*J49,2)</f>
        <v>0</v>
      </c>
      <c r="L49" s="158">
        <v>21</v>
      </c>
      <c r="M49" s="158">
        <f>G49*(1+L49/100)</f>
        <v>0</v>
      </c>
      <c r="N49" s="158">
        <v>0</v>
      </c>
      <c r="O49" s="158">
        <f>ROUND(E49*N49,2)</f>
        <v>0</v>
      </c>
      <c r="P49" s="158">
        <v>0</v>
      </c>
      <c r="Q49" s="158">
        <f>ROUND(E49*P49,2)</f>
        <v>0</v>
      </c>
      <c r="R49" s="158"/>
      <c r="S49" s="158" t="s">
        <v>145</v>
      </c>
      <c r="T49" s="158" t="s">
        <v>145</v>
      </c>
      <c r="U49" s="158">
        <v>0.82</v>
      </c>
      <c r="V49" s="158">
        <f>ROUND(E49*U49,2)</f>
        <v>0.68</v>
      </c>
      <c r="W49" s="158"/>
      <c r="X49" s="158" t="s">
        <v>146</v>
      </c>
      <c r="Y49" s="149"/>
      <c r="Z49" s="149"/>
      <c r="AA49" s="149"/>
      <c r="AB49" s="149"/>
      <c r="AC49" s="149"/>
      <c r="AD49" s="149"/>
      <c r="AE49" s="149"/>
      <c r="AF49" s="149"/>
      <c r="AG49" s="149" t="s">
        <v>147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ht="22.5" outlineLevel="1" x14ac:dyDescent="0.2">
      <c r="A50" s="173">
        <v>19</v>
      </c>
      <c r="B50" s="174" t="s">
        <v>211</v>
      </c>
      <c r="C50" s="187" t="s">
        <v>212</v>
      </c>
      <c r="D50" s="175" t="s">
        <v>162</v>
      </c>
      <c r="E50" s="176">
        <v>3.0460000000000001E-2</v>
      </c>
      <c r="F50" s="177"/>
      <c r="G50" s="178">
        <f>ROUND(E50*F50,2)</f>
        <v>0</v>
      </c>
      <c r="H50" s="159"/>
      <c r="I50" s="158">
        <f>ROUND(E50*H50,2)</f>
        <v>0</v>
      </c>
      <c r="J50" s="159"/>
      <c r="K50" s="158">
        <f>ROUND(E50*J50,2)</f>
        <v>0</v>
      </c>
      <c r="L50" s="158">
        <v>21</v>
      </c>
      <c r="M50" s="158">
        <f>G50*(1+L50/100)</f>
        <v>0</v>
      </c>
      <c r="N50" s="158">
        <v>1.0662499999999999</v>
      </c>
      <c r="O50" s="158">
        <f>ROUND(E50*N50,2)</f>
        <v>0.03</v>
      </c>
      <c r="P50" s="158">
        <v>0</v>
      </c>
      <c r="Q50" s="158">
        <f>ROUND(E50*P50,2)</f>
        <v>0</v>
      </c>
      <c r="R50" s="158"/>
      <c r="S50" s="158" t="s">
        <v>145</v>
      </c>
      <c r="T50" s="158" t="s">
        <v>145</v>
      </c>
      <c r="U50" s="158">
        <v>15.231</v>
      </c>
      <c r="V50" s="158">
        <f>ROUND(E50*U50,2)</f>
        <v>0.46</v>
      </c>
      <c r="W50" s="158"/>
      <c r="X50" s="158" t="s">
        <v>146</v>
      </c>
      <c r="Y50" s="149"/>
      <c r="Z50" s="149"/>
      <c r="AA50" s="149"/>
      <c r="AB50" s="149"/>
      <c r="AC50" s="149"/>
      <c r="AD50" s="149"/>
      <c r="AE50" s="149"/>
      <c r="AF50" s="149"/>
      <c r="AG50" s="149" t="s">
        <v>147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">
      <c r="A51" s="156"/>
      <c r="B51" s="157"/>
      <c r="C51" s="188" t="s">
        <v>213</v>
      </c>
      <c r="D51" s="160"/>
      <c r="E51" s="161">
        <v>3.0460000000000001E-2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49"/>
      <c r="Z51" s="149"/>
      <c r="AA51" s="149"/>
      <c r="AB51" s="149"/>
      <c r="AC51" s="149"/>
      <c r="AD51" s="149"/>
      <c r="AE51" s="149"/>
      <c r="AF51" s="149"/>
      <c r="AG51" s="149" t="s">
        <v>149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2">
      <c r="A52" s="173">
        <v>20</v>
      </c>
      <c r="B52" s="174" t="s">
        <v>214</v>
      </c>
      <c r="C52" s="187" t="s">
        <v>215</v>
      </c>
      <c r="D52" s="175" t="s">
        <v>178</v>
      </c>
      <c r="E52" s="176">
        <v>39.68</v>
      </c>
      <c r="F52" s="177"/>
      <c r="G52" s="178">
        <f>ROUND(E52*F52,2)</f>
        <v>0</v>
      </c>
      <c r="H52" s="159"/>
      <c r="I52" s="158">
        <f>ROUND(E52*H52,2)</f>
        <v>0</v>
      </c>
      <c r="J52" s="159"/>
      <c r="K52" s="158">
        <f>ROUND(E52*J52,2)</f>
        <v>0</v>
      </c>
      <c r="L52" s="158">
        <v>21</v>
      </c>
      <c r="M52" s="158">
        <f>G52*(1+L52/100)</f>
        <v>0</v>
      </c>
      <c r="N52" s="158">
        <v>8.9200000000000008E-3</v>
      </c>
      <c r="O52" s="158">
        <f>ROUND(E52*N52,2)</f>
        <v>0.35</v>
      </c>
      <c r="P52" s="158">
        <v>0</v>
      </c>
      <c r="Q52" s="158">
        <f>ROUND(E52*P52,2)</f>
        <v>0</v>
      </c>
      <c r="R52" s="158"/>
      <c r="S52" s="158" t="s">
        <v>145</v>
      </c>
      <c r="T52" s="158" t="s">
        <v>145</v>
      </c>
      <c r="U52" s="158">
        <v>0.25800000000000001</v>
      </c>
      <c r="V52" s="158">
        <f>ROUND(E52*U52,2)</f>
        <v>10.24</v>
      </c>
      <c r="W52" s="158"/>
      <c r="X52" s="158" t="s">
        <v>146</v>
      </c>
      <c r="Y52" s="149"/>
      <c r="Z52" s="149"/>
      <c r="AA52" s="149"/>
      <c r="AB52" s="149"/>
      <c r="AC52" s="149"/>
      <c r="AD52" s="149"/>
      <c r="AE52" s="149"/>
      <c r="AF52" s="149"/>
      <c r="AG52" s="149" t="s">
        <v>147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">
      <c r="A53" s="156"/>
      <c r="B53" s="157"/>
      <c r="C53" s="188" t="s">
        <v>216</v>
      </c>
      <c r="D53" s="160"/>
      <c r="E53" s="161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49"/>
      <c r="Z53" s="149"/>
      <c r="AA53" s="149"/>
      <c r="AB53" s="149"/>
      <c r="AC53" s="149"/>
      <c r="AD53" s="149"/>
      <c r="AE53" s="149"/>
      <c r="AF53" s="149"/>
      <c r="AG53" s="149" t="s">
        <v>149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2">
      <c r="A54" s="156"/>
      <c r="B54" s="157"/>
      <c r="C54" s="188" t="s">
        <v>217</v>
      </c>
      <c r="D54" s="160"/>
      <c r="E54" s="161">
        <v>39.68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49"/>
      <c r="Z54" s="149"/>
      <c r="AA54" s="149"/>
      <c r="AB54" s="149"/>
      <c r="AC54" s="149"/>
      <c r="AD54" s="149"/>
      <c r="AE54" s="149"/>
      <c r="AF54" s="149"/>
      <c r="AG54" s="149" t="s">
        <v>149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x14ac:dyDescent="0.2">
      <c r="A55" s="167" t="s">
        <v>140</v>
      </c>
      <c r="B55" s="168" t="s">
        <v>70</v>
      </c>
      <c r="C55" s="186" t="s">
        <v>71</v>
      </c>
      <c r="D55" s="169"/>
      <c r="E55" s="170"/>
      <c r="F55" s="171"/>
      <c r="G55" s="172">
        <f>SUMIF(AG56:AG57,"&lt;&gt;NOR",G56:G57)</f>
        <v>0</v>
      </c>
      <c r="H55" s="166"/>
      <c r="I55" s="166">
        <f>SUM(I56:I57)</f>
        <v>0</v>
      </c>
      <c r="J55" s="166"/>
      <c r="K55" s="166">
        <f>SUM(K56:K57)</f>
        <v>0</v>
      </c>
      <c r="L55" s="166"/>
      <c r="M55" s="166">
        <f>SUM(M56:M57)</f>
        <v>0</v>
      </c>
      <c r="N55" s="166"/>
      <c r="O55" s="166">
        <f>SUM(O56:O57)</f>
        <v>0</v>
      </c>
      <c r="P55" s="166"/>
      <c r="Q55" s="166">
        <f>SUM(Q56:Q57)</f>
        <v>0</v>
      </c>
      <c r="R55" s="166"/>
      <c r="S55" s="166"/>
      <c r="T55" s="166"/>
      <c r="U55" s="166"/>
      <c r="V55" s="166">
        <f>SUM(V56:V57)</f>
        <v>0</v>
      </c>
      <c r="W55" s="166"/>
      <c r="X55" s="166"/>
      <c r="AG55" t="s">
        <v>141</v>
      </c>
    </row>
    <row r="56" spans="1:60" outlineLevel="1" x14ac:dyDescent="0.2">
      <c r="A56" s="179">
        <v>21</v>
      </c>
      <c r="B56" s="180" t="s">
        <v>218</v>
      </c>
      <c r="C56" s="189" t="s">
        <v>219</v>
      </c>
      <c r="D56" s="181" t="s">
        <v>220</v>
      </c>
      <c r="E56" s="182">
        <v>8</v>
      </c>
      <c r="F56" s="183"/>
      <c r="G56" s="184">
        <f>ROUND(E56*F56,2)</f>
        <v>0</v>
      </c>
      <c r="H56" s="159"/>
      <c r="I56" s="158">
        <f>ROUND(E56*H56,2)</f>
        <v>0</v>
      </c>
      <c r="J56" s="159"/>
      <c r="K56" s="158">
        <f>ROUND(E56*J56,2)</f>
        <v>0</v>
      </c>
      <c r="L56" s="158">
        <v>21</v>
      </c>
      <c r="M56" s="158">
        <f>G56*(1+L56/100)</f>
        <v>0</v>
      </c>
      <c r="N56" s="158">
        <v>0</v>
      </c>
      <c r="O56" s="158">
        <f>ROUND(E56*N56,2)</f>
        <v>0</v>
      </c>
      <c r="P56" s="158">
        <v>0</v>
      </c>
      <c r="Q56" s="158">
        <f>ROUND(E56*P56,2)</f>
        <v>0</v>
      </c>
      <c r="R56" s="158"/>
      <c r="S56" s="158" t="s">
        <v>163</v>
      </c>
      <c r="T56" s="158" t="s">
        <v>164</v>
      </c>
      <c r="U56" s="158">
        <v>0</v>
      </c>
      <c r="V56" s="158">
        <f>ROUND(E56*U56,2)</f>
        <v>0</v>
      </c>
      <c r="W56" s="158"/>
      <c r="X56" s="158" t="s">
        <v>146</v>
      </c>
      <c r="Y56" s="149"/>
      <c r="Z56" s="149"/>
      <c r="AA56" s="149"/>
      <c r="AB56" s="149"/>
      <c r="AC56" s="149"/>
      <c r="AD56" s="149"/>
      <c r="AE56" s="149"/>
      <c r="AF56" s="149"/>
      <c r="AG56" s="149" t="s">
        <v>147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">
      <c r="A57" s="179">
        <v>22</v>
      </c>
      <c r="B57" s="180" t="s">
        <v>221</v>
      </c>
      <c r="C57" s="189" t="s">
        <v>222</v>
      </c>
      <c r="D57" s="181" t="s">
        <v>223</v>
      </c>
      <c r="E57" s="182">
        <v>1</v>
      </c>
      <c r="F57" s="183"/>
      <c r="G57" s="184">
        <f>ROUND(E57*F57,2)</f>
        <v>0</v>
      </c>
      <c r="H57" s="159"/>
      <c r="I57" s="158">
        <f>ROUND(E57*H57,2)</f>
        <v>0</v>
      </c>
      <c r="J57" s="159"/>
      <c r="K57" s="158">
        <f>ROUND(E57*J57,2)</f>
        <v>0</v>
      </c>
      <c r="L57" s="158">
        <v>21</v>
      </c>
      <c r="M57" s="158">
        <f>G57*(1+L57/100)</f>
        <v>0</v>
      </c>
      <c r="N57" s="158">
        <v>0</v>
      </c>
      <c r="O57" s="158">
        <f>ROUND(E57*N57,2)</f>
        <v>0</v>
      </c>
      <c r="P57" s="158">
        <v>0</v>
      </c>
      <c r="Q57" s="158">
        <f>ROUND(E57*P57,2)</f>
        <v>0</v>
      </c>
      <c r="R57" s="158"/>
      <c r="S57" s="158" t="s">
        <v>163</v>
      </c>
      <c r="T57" s="158" t="s">
        <v>164</v>
      </c>
      <c r="U57" s="158">
        <v>0</v>
      </c>
      <c r="V57" s="158">
        <f>ROUND(E57*U57,2)</f>
        <v>0</v>
      </c>
      <c r="W57" s="158"/>
      <c r="X57" s="158" t="s">
        <v>165</v>
      </c>
      <c r="Y57" s="149"/>
      <c r="Z57" s="149"/>
      <c r="AA57" s="149"/>
      <c r="AB57" s="149"/>
      <c r="AC57" s="149"/>
      <c r="AD57" s="149"/>
      <c r="AE57" s="149"/>
      <c r="AF57" s="149"/>
      <c r="AG57" s="149" t="s">
        <v>166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x14ac:dyDescent="0.2">
      <c r="A58" s="167" t="s">
        <v>140</v>
      </c>
      <c r="B58" s="168" t="s">
        <v>72</v>
      </c>
      <c r="C58" s="186" t="s">
        <v>73</v>
      </c>
      <c r="D58" s="169"/>
      <c r="E58" s="170"/>
      <c r="F58" s="171"/>
      <c r="G58" s="172">
        <f>SUMIF(AG59:AG64,"&lt;&gt;NOR",G59:G64)</f>
        <v>0</v>
      </c>
      <c r="H58" s="166"/>
      <c r="I58" s="166">
        <f>SUM(I59:I64)</f>
        <v>0</v>
      </c>
      <c r="J58" s="166"/>
      <c r="K58" s="166">
        <f>SUM(K59:K64)</f>
        <v>0</v>
      </c>
      <c r="L58" s="166"/>
      <c r="M58" s="166">
        <f>SUM(M59:M64)</f>
        <v>0</v>
      </c>
      <c r="N58" s="166"/>
      <c r="O58" s="166">
        <f>SUM(O59:O64)</f>
        <v>3.06</v>
      </c>
      <c r="P58" s="166"/>
      <c r="Q58" s="166">
        <f>SUM(Q59:Q64)</f>
        <v>0</v>
      </c>
      <c r="R58" s="166"/>
      <c r="S58" s="166"/>
      <c r="T58" s="166"/>
      <c r="U58" s="166"/>
      <c r="V58" s="166">
        <f>SUM(V59:V64)</f>
        <v>48.75</v>
      </c>
      <c r="W58" s="166"/>
      <c r="X58" s="166"/>
      <c r="AG58" t="s">
        <v>141</v>
      </c>
    </row>
    <row r="59" spans="1:60" outlineLevel="1" x14ac:dyDescent="0.2">
      <c r="A59" s="173">
        <v>23</v>
      </c>
      <c r="B59" s="174" t="s">
        <v>224</v>
      </c>
      <c r="C59" s="187" t="s">
        <v>225</v>
      </c>
      <c r="D59" s="175" t="s">
        <v>178</v>
      </c>
      <c r="E59" s="176">
        <v>147.75</v>
      </c>
      <c r="F59" s="177"/>
      <c r="G59" s="178">
        <f>ROUND(E59*F59,2)</f>
        <v>0</v>
      </c>
      <c r="H59" s="159"/>
      <c r="I59" s="158">
        <f>ROUND(E59*H59,2)</f>
        <v>0</v>
      </c>
      <c r="J59" s="159"/>
      <c r="K59" s="158">
        <f>ROUND(E59*J59,2)</f>
        <v>0</v>
      </c>
      <c r="L59" s="158">
        <v>21</v>
      </c>
      <c r="M59" s="158">
        <f>G59*(1+L59/100)</f>
        <v>0</v>
      </c>
      <c r="N59" s="158">
        <v>1.8380000000000001E-2</v>
      </c>
      <c r="O59" s="158">
        <f>ROUND(E59*N59,2)</f>
        <v>2.72</v>
      </c>
      <c r="P59" s="158">
        <v>0</v>
      </c>
      <c r="Q59" s="158">
        <f>ROUND(E59*P59,2)</f>
        <v>0</v>
      </c>
      <c r="R59" s="158"/>
      <c r="S59" s="158" t="s">
        <v>145</v>
      </c>
      <c r="T59" s="158" t="s">
        <v>145</v>
      </c>
      <c r="U59" s="158">
        <v>0.14399999999999999</v>
      </c>
      <c r="V59" s="158">
        <f>ROUND(E59*U59,2)</f>
        <v>21.28</v>
      </c>
      <c r="W59" s="158"/>
      <c r="X59" s="158" t="s">
        <v>146</v>
      </c>
      <c r="Y59" s="149"/>
      <c r="Z59" s="149"/>
      <c r="AA59" s="149"/>
      <c r="AB59" s="149"/>
      <c r="AC59" s="149"/>
      <c r="AD59" s="149"/>
      <c r="AE59" s="149"/>
      <c r="AF59" s="149"/>
      <c r="AG59" s="149" t="s">
        <v>147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">
      <c r="A60" s="156"/>
      <c r="B60" s="157"/>
      <c r="C60" s="188" t="s">
        <v>226</v>
      </c>
      <c r="D60" s="160"/>
      <c r="E60" s="161">
        <v>147.75</v>
      </c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49"/>
      <c r="Z60" s="149"/>
      <c r="AA60" s="149"/>
      <c r="AB60" s="149"/>
      <c r="AC60" s="149"/>
      <c r="AD60" s="149"/>
      <c r="AE60" s="149"/>
      <c r="AF60" s="149"/>
      <c r="AG60" s="149" t="s">
        <v>149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">
      <c r="A61" s="173">
        <v>24</v>
      </c>
      <c r="B61" s="174" t="s">
        <v>227</v>
      </c>
      <c r="C61" s="187" t="s">
        <v>228</v>
      </c>
      <c r="D61" s="175" t="s">
        <v>178</v>
      </c>
      <c r="E61" s="176">
        <v>295.5</v>
      </c>
      <c r="F61" s="177"/>
      <c r="G61" s="178">
        <f>ROUND(E61*F61,2)</f>
        <v>0</v>
      </c>
      <c r="H61" s="159"/>
      <c r="I61" s="158">
        <f>ROUND(E61*H61,2)</f>
        <v>0</v>
      </c>
      <c r="J61" s="159"/>
      <c r="K61" s="158">
        <f>ROUND(E61*J61,2)</f>
        <v>0</v>
      </c>
      <c r="L61" s="158">
        <v>21</v>
      </c>
      <c r="M61" s="158">
        <f>G61*(1+L61/100)</f>
        <v>0</v>
      </c>
      <c r="N61" s="158">
        <v>9.7000000000000005E-4</v>
      </c>
      <c r="O61" s="158">
        <f>ROUND(E61*N61,2)</f>
        <v>0.28999999999999998</v>
      </c>
      <c r="P61" s="158">
        <v>0</v>
      </c>
      <c r="Q61" s="158">
        <f>ROUND(E61*P61,2)</f>
        <v>0</v>
      </c>
      <c r="R61" s="158"/>
      <c r="S61" s="158" t="s">
        <v>145</v>
      </c>
      <c r="T61" s="158" t="s">
        <v>145</v>
      </c>
      <c r="U61" s="158">
        <v>6.0000000000000001E-3</v>
      </c>
      <c r="V61" s="158">
        <f>ROUND(E61*U61,2)</f>
        <v>1.77</v>
      </c>
      <c r="W61" s="158"/>
      <c r="X61" s="158" t="s">
        <v>146</v>
      </c>
      <c r="Y61" s="149"/>
      <c r="Z61" s="149"/>
      <c r="AA61" s="149"/>
      <c r="AB61" s="149"/>
      <c r="AC61" s="149"/>
      <c r="AD61" s="149"/>
      <c r="AE61" s="149"/>
      <c r="AF61" s="149"/>
      <c r="AG61" s="149" t="s">
        <v>147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">
      <c r="A62" s="156"/>
      <c r="B62" s="157"/>
      <c r="C62" s="188" t="s">
        <v>229</v>
      </c>
      <c r="D62" s="160"/>
      <c r="E62" s="161">
        <v>295.5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49"/>
      <c r="Z62" s="149"/>
      <c r="AA62" s="149"/>
      <c r="AB62" s="149"/>
      <c r="AC62" s="149"/>
      <c r="AD62" s="149"/>
      <c r="AE62" s="149"/>
      <c r="AF62" s="149"/>
      <c r="AG62" s="149" t="s">
        <v>149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">
      <c r="A63" s="179">
        <v>25</v>
      </c>
      <c r="B63" s="180" t="s">
        <v>230</v>
      </c>
      <c r="C63" s="189" t="s">
        <v>231</v>
      </c>
      <c r="D63" s="181" t="s">
        <v>178</v>
      </c>
      <c r="E63" s="182">
        <v>147.75</v>
      </c>
      <c r="F63" s="183"/>
      <c r="G63" s="184">
        <f>ROUND(E63*F63,2)</f>
        <v>0</v>
      </c>
      <c r="H63" s="159"/>
      <c r="I63" s="158">
        <f>ROUND(E63*H63,2)</f>
        <v>0</v>
      </c>
      <c r="J63" s="159"/>
      <c r="K63" s="158">
        <f>ROUND(E63*J63,2)</f>
        <v>0</v>
      </c>
      <c r="L63" s="158">
        <v>21</v>
      </c>
      <c r="M63" s="158">
        <f>G63*(1+L63/100)</f>
        <v>0</v>
      </c>
      <c r="N63" s="158">
        <v>0</v>
      </c>
      <c r="O63" s="158">
        <f>ROUND(E63*N63,2)</f>
        <v>0</v>
      </c>
      <c r="P63" s="158">
        <v>0</v>
      </c>
      <c r="Q63" s="158">
        <f>ROUND(E63*P63,2)</f>
        <v>0</v>
      </c>
      <c r="R63" s="158"/>
      <c r="S63" s="158" t="s">
        <v>145</v>
      </c>
      <c r="T63" s="158" t="s">
        <v>145</v>
      </c>
      <c r="U63" s="158">
        <v>0.126</v>
      </c>
      <c r="V63" s="158">
        <f>ROUND(E63*U63,2)</f>
        <v>18.62</v>
      </c>
      <c r="W63" s="158"/>
      <c r="X63" s="158" t="s">
        <v>146</v>
      </c>
      <c r="Y63" s="149"/>
      <c r="Z63" s="149"/>
      <c r="AA63" s="149"/>
      <c r="AB63" s="149"/>
      <c r="AC63" s="149"/>
      <c r="AD63" s="149"/>
      <c r="AE63" s="149"/>
      <c r="AF63" s="149"/>
      <c r="AG63" s="149" t="s">
        <v>147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">
      <c r="A64" s="179">
        <v>26</v>
      </c>
      <c r="B64" s="180" t="s">
        <v>232</v>
      </c>
      <c r="C64" s="189" t="s">
        <v>233</v>
      </c>
      <c r="D64" s="181" t="s">
        <v>178</v>
      </c>
      <c r="E64" s="182">
        <v>40</v>
      </c>
      <c r="F64" s="183"/>
      <c r="G64" s="184">
        <f>ROUND(E64*F64,2)</f>
        <v>0</v>
      </c>
      <c r="H64" s="159"/>
      <c r="I64" s="158">
        <f>ROUND(E64*H64,2)</f>
        <v>0</v>
      </c>
      <c r="J64" s="159"/>
      <c r="K64" s="158">
        <f>ROUND(E64*J64,2)</f>
        <v>0</v>
      </c>
      <c r="L64" s="158">
        <v>21</v>
      </c>
      <c r="M64" s="158">
        <f>G64*(1+L64/100)</f>
        <v>0</v>
      </c>
      <c r="N64" s="158">
        <v>1.2099999999999999E-3</v>
      </c>
      <c r="O64" s="158">
        <f>ROUND(E64*N64,2)</f>
        <v>0.05</v>
      </c>
      <c r="P64" s="158">
        <v>0</v>
      </c>
      <c r="Q64" s="158">
        <f>ROUND(E64*P64,2)</f>
        <v>0</v>
      </c>
      <c r="R64" s="158"/>
      <c r="S64" s="158" t="s">
        <v>145</v>
      </c>
      <c r="T64" s="158" t="s">
        <v>145</v>
      </c>
      <c r="U64" s="158">
        <v>0.17699999999999999</v>
      </c>
      <c r="V64" s="158">
        <f>ROUND(E64*U64,2)</f>
        <v>7.08</v>
      </c>
      <c r="W64" s="158"/>
      <c r="X64" s="158" t="s">
        <v>146</v>
      </c>
      <c r="Y64" s="149"/>
      <c r="Z64" s="149"/>
      <c r="AA64" s="149"/>
      <c r="AB64" s="149"/>
      <c r="AC64" s="149"/>
      <c r="AD64" s="149"/>
      <c r="AE64" s="149"/>
      <c r="AF64" s="149"/>
      <c r="AG64" s="149" t="s">
        <v>147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ht="25.5" x14ac:dyDescent="0.2">
      <c r="A65" s="167" t="s">
        <v>140</v>
      </c>
      <c r="B65" s="168" t="s">
        <v>74</v>
      </c>
      <c r="C65" s="186" t="s">
        <v>75</v>
      </c>
      <c r="D65" s="169"/>
      <c r="E65" s="170"/>
      <c r="F65" s="171"/>
      <c r="G65" s="172">
        <f>SUMIF(AG66:AG67,"&lt;&gt;NOR",G66:G67)</f>
        <v>0</v>
      </c>
      <c r="H65" s="166"/>
      <c r="I65" s="166">
        <f>SUM(I66:I67)</f>
        <v>0</v>
      </c>
      <c r="J65" s="166"/>
      <c r="K65" s="166">
        <f>SUM(K66:K67)</f>
        <v>0</v>
      </c>
      <c r="L65" s="166"/>
      <c r="M65" s="166">
        <f>SUM(M66:M67)</f>
        <v>0</v>
      </c>
      <c r="N65" s="166"/>
      <c r="O65" s="166">
        <f>SUM(O66:O67)</f>
        <v>0</v>
      </c>
      <c r="P65" s="166"/>
      <c r="Q65" s="166">
        <f>SUM(Q66:Q67)</f>
        <v>0</v>
      </c>
      <c r="R65" s="166"/>
      <c r="S65" s="166"/>
      <c r="T65" s="166"/>
      <c r="U65" s="166"/>
      <c r="V65" s="166">
        <f>SUM(V66:V67)</f>
        <v>19.71</v>
      </c>
      <c r="W65" s="166"/>
      <c r="X65" s="166"/>
      <c r="AG65" t="s">
        <v>141</v>
      </c>
    </row>
    <row r="66" spans="1:60" outlineLevel="1" x14ac:dyDescent="0.2">
      <c r="A66" s="173">
        <v>27</v>
      </c>
      <c r="B66" s="174" t="s">
        <v>234</v>
      </c>
      <c r="C66" s="187" t="s">
        <v>235</v>
      </c>
      <c r="D66" s="175" t="s">
        <v>178</v>
      </c>
      <c r="E66" s="176">
        <v>64.004999999999995</v>
      </c>
      <c r="F66" s="177"/>
      <c r="G66" s="178">
        <f>ROUND(E66*F66,2)</f>
        <v>0</v>
      </c>
      <c r="H66" s="159"/>
      <c r="I66" s="158">
        <f>ROUND(E66*H66,2)</f>
        <v>0</v>
      </c>
      <c r="J66" s="159"/>
      <c r="K66" s="158">
        <f>ROUND(E66*J66,2)</f>
        <v>0</v>
      </c>
      <c r="L66" s="158">
        <v>21</v>
      </c>
      <c r="M66" s="158">
        <f>G66*(1+L66/100)</f>
        <v>0</v>
      </c>
      <c r="N66" s="158">
        <v>4.0000000000000003E-5</v>
      </c>
      <c r="O66" s="158">
        <f>ROUND(E66*N66,2)</f>
        <v>0</v>
      </c>
      <c r="P66" s="158">
        <v>0</v>
      </c>
      <c r="Q66" s="158">
        <f>ROUND(E66*P66,2)</f>
        <v>0</v>
      </c>
      <c r="R66" s="158"/>
      <c r="S66" s="158" t="s">
        <v>145</v>
      </c>
      <c r="T66" s="158" t="s">
        <v>145</v>
      </c>
      <c r="U66" s="158">
        <v>0.308</v>
      </c>
      <c r="V66" s="158">
        <f>ROUND(E66*U66,2)</f>
        <v>19.71</v>
      </c>
      <c r="W66" s="158"/>
      <c r="X66" s="158" t="s">
        <v>146</v>
      </c>
      <c r="Y66" s="149"/>
      <c r="Z66" s="149"/>
      <c r="AA66" s="149"/>
      <c r="AB66" s="149"/>
      <c r="AC66" s="149"/>
      <c r="AD66" s="149"/>
      <c r="AE66" s="149"/>
      <c r="AF66" s="149"/>
      <c r="AG66" s="149" t="s">
        <v>147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2">
      <c r="A67" s="156"/>
      <c r="B67" s="157"/>
      <c r="C67" s="188" t="s">
        <v>236</v>
      </c>
      <c r="D67" s="160"/>
      <c r="E67" s="161">
        <v>64.004999999999995</v>
      </c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49"/>
      <c r="Z67" s="149"/>
      <c r="AA67" s="149"/>
      <c r="AB67" s="149"/>
      <c r="AC67" s="149"/>
      <c r="AD67" s="149"/>
      <c r="AE67" s="149"/>
      <c r="AF67" s="149"/>
      <c r="AG67" s="149" t="s">
        <v>149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x14ac:dyDescent="0.2">
      <c r="A68" s="167" t="s">
        <v>140</v>
      </c>
      <c r="B68" s="168" t="s">
        <v>76</v>
      </c>
      <c r="C68" s="186" t="s">
        <v>77</v>
      </c>
      <c r="D68" s="169"/>
      <c r="E68" s="170"/>
      <c r="F68" s="171"/>
      <c r="G68" s="172">
        <f>SUMIF(AG69:AG97,"&lt;&gt;NOR",G69:G97)</f>
        <v>0</v>
      </c>
      <c r="H68" s="166"/>
      <c r="I68" s="166">
        <f>SUM(I69:I97)</f>
        <v>0</v>
      </c>
      <c r="J68" s="166"/>
      <c r="K68" s="166">
        <f>SUM(K69:K97)</f>
        <v>0</v>
      </c>
      <c r="L68" s="166"/>
      <c r="M68" s="166">
        <f>SUM(M69:M97)</f>
        <v>0</v>
      </c>
      <c r="N68" s="166"/>
      <c r="O68" s="166">
        <f>SUM(O69:O97)</f>
        <v>0.01</v>
      </c>
      <c r="P68" s="166"/>
      <c r="Q68" s="166">
        <f>SUM(Q69:Q97)</f>
        <v>4.5199999999999996</v>
      </c>
      <c r="R68" s="166"/>
      <c r="S68" s="166"/>
      <c r="T68" s="166"/>
      <c r="U68" s="166"/>
      <c r="V68" s="166">
        <f>SUM(V69:V97)</f>
        <v>38.72</v>
      </c>
      <c r="W68" s="166"/>
      <c r="X68" s="166"/>
      <c r="AG68" t="s">
        <v>141</v>
      </c>
    </row>
    <row r="69" spans="1:60" outlineLevel="1" x14ac:dyDescent="0.2">
      <c r="A69" s="179">
        <v>28</v>
      </c>
      <c r="B69" s="180" t="s">
        <v>237</v>
      </c>
      <c r="C69" s="189" t="s">
        <v>238</v>
      </c>
      <c r="D69" s="181" t="s">
        <v>170</v>
      </c>
      <c r="E69" s="182">
        <v>9</v>
      </c>
      <c r="F69" s="183"/>
      <c r="G69" s="184">
        <f>ROUND(E69*F69,2)</f>
        <v>0</v>
      </c>
      <c r="H69" s="159"/>
      <c r="I69" s="158">
        <f>ROUND(E69*H69,2)</f>
        <v>0</v>
      </c>
      <c r="J69" s="159"/>
      <c r="K69" s="158">
        <f>ROUND(E69*J69,2)</f>
        <v>0</v>
      </c>
      <c r="L69" s="158">
        <v>21</v>
      </c>
      <c r="M69" s="158">
        <f>G69*(1+L69/100)</f>
        <v>0</v>
      </c>
      <c r="N69" s="158">
        <v>0</v>
      </c>
      <c r="O69" s="158">
        <f>ROUND(E69*N69,2)</f>
        <v>0</v>
      </c>
      <c r="P69" s="158">
        <v>0</v>
      </c>
      <c r="Q69" s="158">
        <f>ROUND(E69*P69,2)</f>
        <v>0</v>
      </c>
      <c r="R69" s="158"/>
      <c r="S69" s="158" t="s">
        <v>145</v>
      </c>
      <c r="T69" s="158" t="s">
        <v>145</v>
      </c>
      <c r="U69" s="158">
        <v>0.03</v>
      </c>
      <c r="V69" s="158">
        <f>ROUND(E69*U69,2)</f>
        <v>0.27</v>
      </c>
      <c r="W69" s="158"/>
      <c r="X69" s="158" t="s">
        <v>146</v>
      </c>
      <c r="Y69" s="149"/>
      <c r="Z69" s="149"/>
      <c r="AA69" s="149"/>
      <c r="AB69" s="149"/>
      <c r="AC69" s="149"/>
      <c r="AD69" s="149"/>
      <c r="AE69" s="149"/>
      <c r="AF69" s="149"/>
      <c r="AG69" s="149" t="s">
        <v>147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">
      <c r="A70" s="173">
        <v>29</v>
      </c>
      <c r="B70" s="174" t="s">
        <v>239</v>
      </c>
      <c r="C70" s="187" t="s">
        <v>240</v>
      </c>
      <c r="D70" s="175" t="s">
        <v>178</v>
      </c>
      <c r="E70" s="176">
        <v>1.7549999999999999</v>
      </c>
      <c r="F70" s="177"/>
      <c r="G70" s="178">
        <f>ROUND(E70*F70,2)</f>
        <v>0</v>
      </c>
      <c r="H70" s="159"/>
      <c r="I70" s="158">
        <f>ROUND(E70*H70,2)</f>
        <v>0</v>
      </c>
      <c r="J70" s="159"/>
      <c r="K70" s="158">
        <f>ROUND(E70*J70,2)</f>
        <v>0</v>
      </c>
      <c r="L70" s="158">
        <v>21</v>
      </c>
      <c r="M70" s="158">
        <f>G70*(1+L70/100)</f>
        <v>0</v>
      </c>
      <c r="N70" s="158">
        <v>2.1900000000000001E-3</v>
      </c>
      <c r="O70" s="158">
        <f>ROUND(E70*N70,2)</f>
        <v>0</v>
      </c>
      <c r="P70" s="158">
        <v>7.4999999999999997E-2</v>
      </c>
      <c r="Q70" s="158">
        <f>ROUND(E70*P70,2)</f>
        <v>0.13</v>
      </c>
      <c r="R70" s="158"/>
      <c r="S70" s="158" t="s">
        <v>145</v>
      </c>
      <c r="T70" s="158" t="s">
        <v>145</v>
      </c>
      <c r="U70" s="158">
        <v>0.95499999999999996</v>
      </c>
      <c r="V70" s="158">
        <f>ROUND(E70*U70,2)</f>
        <v>1.68</v>
      </c>
      <c r="W70" s="158"/>
      <c r="X70" s="158" t="s">
        <v>146</v>
      </c>
      <c r="Y70" s="149"/>
      <c r="Z70" s="149"/>
      <c r="AA70" s="149"/>
      <c r="AB70" s="149"/>
      <c r="AC70" s="149"/>
      <c r="AD70" s="149"/>
      <c r="AE70" s="149"/>
      <c r="AF70" s="149"/>
      <c r="AG70" s="149" t="s">
        <v>147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">
      <c r="A71" s="156"/>
      <c r="B71" s="157"/>
      <c r="C71" s="188" t="s">
        <v>241</v>
      </c>
      <c r="D71" s="160"/>
      <c r="E71" s="161">
        <v>1.7549999999999999</v>
      </c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49"/>
      <c r="Z71" s="149"/>
      <c r="AA71" s="149"/>
      <c r="AB71" s="149"/>
      <c r="AC71" s="149"/>
      <c r="AD71" s="149"/>
      <c r="AE71" s="149"/>
      <c r="AF71" s="149"/>
      <c r="AG71" s="149" t="s">
        <v>149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73">
        <v>30</v>
      </c>
      <c r="B72" s="174" t="s">
        <v>242</v>
      </c>
      <c r="C72" s="187" t="s">
        <v>243</v>
      </c>
      <c r="D72" s="175" t="s">
        <v>178</v>
      </c>
      <c r="E72" s="176">
        <v>6.66</v>
      </c>
      <c r="F72" s="177"/>
      <c r="G72" s="178">
        <f>ROUND(E72*F72,2)</f>
        <v>0</v>
      </c>
      <c r="H72" s="159"/>
      <c r="I72" s="158">
        <f>ROUND(E72*H72,2)</f>
        <v>0</v>
      </c>
      <c r="J72" s="159"/>
      <c r="K72" s="158">
        <f>ROUND(E72*J72,2)</f>
        <v>0</v>
      </c>
      <c r="L72" s="158">
        <v>21</v>
      </c>
      <c r="M72" s="158">
        <f>G72*(1+L72/100)</f>
        <v>0</v>
      </c>
      <c r="N72" s="158">
        <v>1E-3</v>
      </c>
      <c r="O72" s="158">
        <f>ROUND(E72*N72,2)</f>
        <v>0.01</v>
      </c>
      <c r="P72" s="158">
        <v>6.2E-2</v>
      </c>
      <c r="Q72" s="158">
        <f>ROUND(E72*P72,2)</f>
        <v>0.41</v>
      </c>
      <c r="R72" s="158"/>
      <c r="S72" s="158" t="s">
        <v>145</v>
      </c>
      <c r="T72" s="158" t="s">
        <v>145</v>
      </c>
      <c r="U72" s="158">
        <v>0.61199999999999999</v>
      </c>
      <c r="V72" s="158">
        <f>ROUND(E72*U72,2)</f>
        <v>4.08</v>
      </c>
      <c r="W72" s="158"/>
      <c r="X72" s="158" t="s">
        <v>146</v>
      </c>
      <c r="Y72" s="149"/>
      <c r="Z72" s="149"/>
      <c r="AA72" s="149"/>
      <c r="AB72" s="149"/>
      <c r="AC72" s="149"/>
      <c r="AD72" s="149"/>
      <c r="AE72" s="149"/>
      <c r="AF72" s="149"/>
      <c r="AG72" s="149" t="s">
        <v>147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56"/>
      <c r="B73" s="157"/>
      <c r="C73" s="188" t="s">
        <v>244</v>
      </c>
      <c r="D73" s="160"/>
      <c r="E73" s="161">
        <v>6.66</v>
      </c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49"/>
      <c r="Z73" s="149"/>
      <c r="AA73" s="149"/>
      <c r="AB73" s="149"/>
      <c r="AC73" s="149"/>
      <c r="AD73" s="149"/>
      <c r="AE73" s="149"/>
      <c r="AF73" s="149"/>
      <c r="AG73" s="149" t="s">
        <v>149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">
      <c r="A74" s="179">
        <v>31</v>
      </c>
      <c r="B74" s="180" t="s">
        <v>245</v>
      </c>
      <c r="C74" s="189" t="s">
        <v>246</v>
      </c>
      <c r="D74" s="181" t="s">
        <v>170</v>
      </c>
      <c r="E74" s="182">
        <v>3</v>
      </c>
      <c r="F74" s="183"/>
      <c r="G74" s="184">
        <f>ROUND(E74*F74,2)</f>
        <v>0</v>
      </c>
      <c r="H74" s="159"/>
      <c r="I74" s="158">
        <f>ROUND(E74*H74,2)</f>
        <v>0</v>
      </c>
      <c r="J74" s="159"/>
      <c r="K74" s="158">
        <f>ROUND(E74*J74,2)</f>
        <v>0</v>
      </c>
      <c r="L74" s="158">
        <v>21</v>
      </c>
      <c r="M74" s="158">
        <f>G74*(1+L74/100)</f>
        <v>0</v>
      </c>
      <c r="N74" s="158">
        <v>0</v>
      </c>
      <c r="O74" s="158">
        <f>ROUND(E74*N74,2)</f>
        <v>0</v>
      </c>
      <c r="P74" s="158">
        <v>0</v>
      </c>
      <c r="Q74" s="158">
        <f>ROUND(E74*P74,2)</f>
        <v>0</v>
      </c>
      <c r="R74" s="158"/>
      <c r="S74" s="158" t="s">
        <v>145</v>
      </c>
      <c r="T74" s="158" t="s">
        <v>145</v>
      </c>
      <c r="U74" s="158">
        <v>0.05</v>
      </c>
      <c r="V74" s="158">
        <f>ROUND(E74*U74,2)</f>
        <v>0.15</v>
      </c>
      <c r="W74" s="158"/>
      <c r="X74" s="158" t="s">
        <v>146</v>
      </c>
      <c r="Y74" s="149"/>
      <c r="Z74" s="149"/>
      <c r="AA74" s="149"/>
      <c r="AB74" s="149"/>
      <c r="AC74" s="149"/>
      <c r="AD74" s="149"/>
      <c r="AE74" s="149"/>
      <c r="AF74" s="149"/>
      <c r="AG74" s="149" t="s">
        <v>147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2">
      <c r="A75" s="173">
        <v>32</v>
      </c>
      <c r="B75" s="174" t="s">
        <v>247</v>
      </c>
      <c r="C75" s="187" t="s">
        <v>248</v>
      </c>
      <c r="D75" s="175" t="s">
        <v>178</v>
      </c>
      <c r="E75" s="176">
        <v>1.5760000000000001</v>
      </c>
      <c r="F75" s="177"/>
      <c r="G75" s="178">
        <f>ROUND(E75*F75,2)</f>
        <v>0</v>
      </c>
      <c r="H75" s="159"/>
      <c r="I75" s="158">
        <f>ROUND(E75*H75,2)</f>
        <v>0</v>
      </c>
      <c r="J75" s="159"/>
      <c r="K75" s="158">
        <f>ROUND(E75*J75,2)</f>
        <v>0</v>
      </c>
      <c r="L75" s="158">
        <v>21</v>
      </c>
      <c r="M75" s="158">
        <f>G75*(1+L75/100)</f>
        <v>0</v>
      </c>
      <c r="N75" s="158">
        <v>1.17E-3</v>
      </c>
      <c r="O75" s="158">
        <f>ROUND(E75*N75,2)</f>
        <v>0</v>
      </c>
      <c r="P75" s="158">
        <v>7.5999999999999998E-2</v>
      </c>
      <c r="Q75" s="158">
        <f>ROUND(E75*P75,2)</f>
        <v>0.12</v>
      </c>
      <c r="R75" s="158"/>
      <c r="S75" s="158" t="s">
        <v>145</v>
      </c>
      <c r="T75" s="158" t="s">
        <v>145</v>
      </c>
      <c r="U75" s="158">
        <v>0.93899999999999995</v>
      </c>
      <c r="V75" s="158">
        <f>ROUND(E75*U75,2)</f>
        <v>1.48</v>
      </c>
      <c r="W75" s="158"/>
      <c r="X75" s="158" t="s">
        <v>146</v>
      </c>
      <c r="Y75" s="149"/>
      <c r="Z75" s="149"/>
      <c r="AA75" s="149"/>
      <c r="AB75" s="149"/>
      <c r="AC75" s="149"/>
      <c r="AD75" s="149"/>
      <c r="AE75" s="149"/>
      <c r="AF75" s="149"/>
      <c r="AG75" s="149" t="s">
        <v>147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">
      <c r="A76" s="156"/>
      <c r="B76" s="157"/>
      <c r="C76" s="188" t="s">
        <v>249</v>
      </c>
      <c r="D76" s="160"/>
      <c r="E76" s="161">
        <v>1.5760000000000001</v>
      </c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49"/>
      <c r="Z76" s="149"/>
      <c r="AA76" s="149"/>
      <c r="AB76" s="149"/>
      <c r="AC76" s="149"/>
      <c r="AD76" s="149"/>
      <c r="AE76" s="149"/>
      <c r="AF76" s="149"/>
      <c r="AG76" s="149" t="s">
        <v>149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79">
        <v>33</v>
      </c>
      <c r="B77" s="180" t="s">
        <v>250</v>
      </c>
      <c r="C77" s="189" t="s">
        <v>251</v>
      </c>
      <c r="D77" s="181" t="s">
        <v>170</v>
      </c>
      <c r="E77" s="182">
        <v>1</v>
      </c>
      <c r="F77" s="183"/>
      <c r="G77" s="184">
        <f>ROUND(E77*F77,2)</f>
        <v>0</v>
      </c>
      <c r="H77" s="159"/>
      <c r="I77" s="158">
        <f>ROUND(E77*H77,2)</f>
        <v>0</v>
      </c>
      <c r="J77" s="159"/>
      <c r="K77" s="158">
        <f>ROUND(E77*J77,2)</f>
        <v>0</v>
      </c>
      <c r="L77" s="158">
        <v>21</v>
      </c>
      <c r="M77" s="158">
        <f>G77*(1+L77/100)</f>
        <v>0</v>
      </c>
      <c r="N77" s="158">
        <v>0</v>
      </c>
      <c r="O77" s="158">
        <f>ROUND(E77*N77,2)</f>
        <v>0</v>
      </c>
      <c r="P77" s="158">
        <v>0</v>
      </c>
      <c r="Q77" s="158">
        <f>ROUND(E77*P77,2)</f>
        <v>0</v>
      </c>
      <c r="R77" s="158"/>
      <c r="S77" s="158" t="s">
        <v>145</v>
      </c>
      <c r="T77" s="158" t="s">
        <v>145</v>
      </c>
      <c r="U77" s="158">
        <v>0.14000000000000001</v>
      </c>
      <c r="V77" s="158">
        <f>ROUND(E77*U77,2)</f>
        <v>0.14000000000000001</v>
      </c>
      <c r="W77" s="158"/>
      <c r="X77" s="158" t="s">
        <v>146</v>
      </c>
      <c r="Y77" s="149"/>
      <c r="Z77" s="149"/>
      <c r="AA77" s="149"/>
      <c r="AB77" s="149"/>
      <c r="AC77" s="149"/>
      <c r="AD77" s="149"/>
      <c r="AE77" s="149"/>
      <c r="AF77" s="149"/>
      <c r="AG77" s="149" t="s">
        <v>147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">
      <c r="A78" s="173">
        <v>34</v>
      </c>
      <c r="B78" s="174" t="s">
        <v>252</v>
      </c>
      <c r="C78" s="187" t="s">
        <v>253</v>
      </c>
      <c r="D78" s="175" t="s">
        <v>178</v>
      </c>
      <c r="E78" s="176">
        <v>3.36</v>
      </c>
      <c r="F78" s="177"/>
      <c r="G78" s="178">
        <f>ROUND(E78*F78,2)</f>
        <v>0</v>
      </c>
      <c r="H78" s="159"/>
      <c r="I78" s="158">
        <f>ROUND(E78*H78,2)</f>
        <v>0</v>
      </c>
      <c r="J78" s="159"/>
      <c r="K78" s="158">
        <f>ROUND(E78*J78,2)</f>
        <v>0</v>
      </c>
      <c r="L78" s="158">
        <v>21</v>
      </c>
      <c r="M78" s="158">
        <f>G78*(1+L78/100)</f>
        <v>0</v>
      </c>
      <c r="N78" s="158">
        <v>1E-3</v>
      </c>
      <c r="O78" s="158">
        <f>ROUND(E78*N78,2)</f>
        <v>0</v>
      </c>
      <c r="P78" s="158">
        <v>6.3E-2</v>
      </c>
      <c r="Q78" s="158">
        <f>ROUND(E78*P78,2)</f>
        <v>0.21</v>
      </c>
      <c r="R78" s="158"/>
      <c r="S78" s="158" t="s">
        <v>145</v>
      </c>
      <c r="T78" s="158" t="s">
        <v>145</v>
      </c>
      <c r="U78" s="158">
        <v>0.71799999999999997</v>
      </c>
      <c r="V78" s="158">
        <f>ROUND(E78*U78,2)</f>
        <v>2.41</v>
      </c>
      <c r="W78" s="158"/>
      <c r="X78" s="158" t="s">
        <v>146</v>
      </c>
      <c r="Y78" s="149"/>
      <c r="Z78" s="149"/>
      <c r="AA78" s="149"/>
      <c r="AB78" s="149"/>
      <c r="AC78" s="149"/>
      <c r="AD78" s="149"/>
      <c r="AE78" s="149"/>
      <c r="AF78" s="149"/>
      <c r="AG78" s="149" t="s">
        <v>147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">
      <c r="A79" s="156"/>
      <c r="B79" s="157"/>
      <c r="C79" s="188" t="s">
        <v>254</v>
      </c>
      <c r="D79" s="160"/>
      <c r="E79" s="161">
        <v>3.36</v>
      </c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49"/>
      <c r="Z79" s="149"/>
      <c r="AA79" s="149"/>
      <c r="AB79" s="149"/>
      <c r="AC79" s="149"/>
      <c r="AD79" s="149"/>
      <c r="AE79" s="149"/>
      <c r="AF79" s="149"/>
      <c r="AG79" s="149" t="s">
        <v>149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2">
      <c r="A80" s="179">
        <v>35</v>
      </c>
      <c r="B80" s="180" t="s">
        <v>255</v>
      </c>
      <c r="C80" s="189" t="s">
        <v>256</v>
      </c>
      <c r="D80" s="181" t="s">
        <v>170</v>
      </c>
      <c r="E80" s="182">
        <v>1</v>
      </c>
      <c r="F80" s="183"/>
      <c r="G80" s="184">
        <f>ROUND(E80*F80,2)</f>
        <v>0</v>
      </c>
      <c r="H80" s="159"/>
      <c r="I80" s="158">
        <f>ROUND(E80*H80,2)</f>
        <v>0</v>
      </c>
      <c r="J80" s="159"/>
      <c r="K80" s="158">
        <f>ROUND(E80*J80,2)</f>
        <v>0</v>
      </c>
      <c r="L80" s="158">
        <v>21</v>
      </c>
      <c r="M80" s="158">
        <f>G80*(1+L80/100)</f>
        <v>0</v>
      </c>
      <c r="N80" s="158">
        <v>0</v>
      </c>
      <c r="O80" s="158">
        <f>ROUND(E80*N80,2)</f>
        <v>0</v>
      </c>
      <c r="P80" s="158">
        <v>0.02</v>
      </c>
      <c r="Q80" s="158">
        <f>ROUND(E80*P80,2)</f>
        <v>0.02</v>
      </c>
      <c r="R80" s="158"/>
      <c r="S80" s="158" t="s">
        <v>163</v>
      </c>
      <c r="T80" s="158" t="s">
        <v>164</v>
      </c>
      <c r="U80" s="158">
        <v>0</v>
      </c>
      <c r="V80" s="158">
        <f>ROUND(E80*U80,2)</f>
        <v>0</v>
      </c>
      <c r="W80" s="158"/>
      <c r="X80" s="158" t="s">
        <v>146</v>
      </c>
      <c r="Y80" s="149"/>
      <c r="Z80" s="149"/>
      <c r="AA80" s="149"/>
      <c r="AB80" s="149"/>
      <c r="AC80" s="149"/>
      <c r="AD80" s="149"/>
      <c r="AE80" s="149"/>
      <c r="AF80" s="149"/>
      <c r="AG80" s="149" t="s">
        <v>147</v>
      </c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1" x14ac:dyDescent="0.2">
      <c r="A81" s="173">
        <v>36</v>
      </c>
      <c r="B81" s="174" t="s">
        <v>257</v>
      </c>
      <c r="C81" s="187" t="s">
        <v>258</v>
      </c>
      <c r="D81" s="175" t="s">
        <v>259</v>
      </c>
      <c r="E81" s="176">
        <v>6</v>
      </c>
      <c r="F81" s="177"/>
      <c r="G81" s="178">
        <f>ROUND(E81*F81,2)</f>
        <v>0</v>
      </c>
      <c r="H81" s="159"/>
      <c r="I81" s="158">
        <f>ROUND(E81*H81,2)</f>
        <v>0</v>
      </c>
      <c r="J81" s="159"/>
      <c r="K81" s="158">
        <f>ROUND(E81*J81,2)</f>
        <v>0</v>
      </c>
      <c r="L81" s="158">
        <v>21</v>
      </c>
      <c r="M81" s="158">
        <f>G81*(1+L81/100)</f>
        <v>0</v>
      </c>
      <c r="N81" s="158">
        <v>0</v>
      </c>
      <c r="O81" s="158">
        <f>ROUND(E81*N81,2)</f>
        <v>0</v>
      </c>
      <c r="P81" s="158">
        <v>6.5000000000000002E-2</v>
      </c>
      <c r="Q81" s="158">
        <f>ROUND(E81*P81,2)</f>
        <v>0.39</v>
      </c>
      <c r="R81" s="158"/>
      <c r="S81" s="158" t="s">
        <v>145</v>
      </c>
      <c r="T81" s="158" t="s">
        <v>145</v>
      </c>
      <c r="U81" s="158">
        <v>0.93</v>
      </c>
      <c r="V81" s="158">
        <f>ROUND(E81*U81,2)</f>
        <v>5.58</v>
      </c>
      <c r="W81" s="158"/>
      <c r="X81" s="158" t="s">
        <v>146</v>
      </c>
      <c r="Y81" s="149"/>
      <c r="Z81" s="149"/>
      <c r="AA81" s="149"/>
      <c r="AB81" s="149"/>
      <c r="AC81" s="149"/>
      <c r="AD81" s="149"/>
      <c r="AE81" s="149"/>
      <c r="AF81" s="149"/>
      <c r="AG81" s="149" t="s">
        <v>147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2">
      <c r="A82" s="156"/>
      <c r="B82" s="157"/>
      <c r="C82" s="188" t="s">
        <v>260</v>
      </c>
      <c r="D82" s="160"/>
      <c r="E82" s="161">
        <v>6</v>
      </c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49"/>
      <c r="Z82" s="149"/>
      <c r="AA82" s="149"/>
      <c r="AB82" s="149"/>
      <c r="AC82" s="149"/>
      <c r="AD82" s="149"/>
      <c r="AE82" s="149"/>
      <c r="AF82" s="149"/>
      <c r="AG82" s="149" t="s">
        <v>149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1" x14ac:dyDescent="0.2">
      <c r="A83" s="173">
        <v>37</v>
      </c>
      <c r="B83" s="174" t="s">
        <v>261</v>
      </c>
      <c r="C83" s="187" t="s">
        <v>262</v>
      </c>
      <c r="D83" s="175" t="s">
        <v>144</v>
      </c>
      <c r="E83" s="176">
        <v>0.1215</v>
      </c>
      <c r="F83" s="177"/>
      <c r="G83" s="178">
        <f>ROUND(E83*F83,2)</f>
        <v>0</v>
      </c>
      <c r="H83" s="159"/>
      <c r="I83" s="158">
        <f>ROUND(E83*H83,2)</f>
        <v>0</v>
      </c>
      <c r="J83" s="159"/>
      <c r="K83" s="158">
        <f>ROUND(E83*J83,2)</f>
        <v>0</v>
      </c>
      <c r="L83" s="158">
        <v>21</v>
      </c>
      <c r="M83" s="158">
        <f>G83*(1+L83/100)</f>
        <v>0</v>
      </c>
      <c r="N83" s="158">
        <v>1.7989999999999999E-2</v>
      </c>
      <c r="O83" s="158">
        <f>ROUND(E83*N83,2)</f>
        <v>0</v>
      </c>
      <c r="P83" s="158">
        <v>2.4</v>
      </c>
      <c r="Q83" s="158">
        <f>ROUND(E83*P83,2)</f>
        <v>0.28999999999999998</v>
      </c>
      <c r="R83" s="158"/>
      <c r="S83" s="158" t="s">
        <v>145</v>
      </c>
      <c r="T83" s="158" t="s">
        <v>145</v>
      </c>
      <c r="U83" s="158">
        <v>12.817</v>
      </c>
      <c r="V83" s="158">
        <f>ROUND(E83*U83,2)</f>
        <v>1.56</v>
      </c>
      <c r="W83" s="158"/>
      <c r="X83" s="158" t="s">
        <v>146</v>
      </c>
      <c r="Y83" s="149"/>
      <c r="Z83" s="149"/>
      <c r="AA83" s="149"/>
      <c r="AB83" s="149"/>
      <c r="AC83" s="149"/>
      <c r="AD83" s="149"/>
      <c r="AE83" s="149"/>
      <c r="AF83" s="149"/>
      <c r="AG83" s="149" t="s">
        <v>147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1" x14ac:dyDescent="0.2">
      <c r="A84" s="156"/>
      <c r="B84" s="157"/>
      <c r="C84" s="188" t="s">
        <v>263</v>
      </c>
      <c r="D84" s="160"/>
      <c r="E84" s="161">
        <v>0.1215</v>
      </c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49"/>
      <c r="Z84" s="149"/>
      <c r="AA84" s="149"/>
      <c r="AB84" s="149"/>
      <c r="AC84" s="149"/>
      <c r="AD84" s="149"/>
      <c r="AE84" s="149"/>
      <c r="AF84" s="149"/>
      <c r="AG84" s="149" t="s">
        <v>149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">
      <c r="A85" s="173">
        <v>38</v>
      </c>
      <c r="B85" s="174" t="s">
        <v>264</v>
      </c>
      <c r="C85" s="187" t="s">
        <v>265</v>
      </c>
      <c r="D85" s="175" t="s">
        <v>144</v>
      </c>
      <c r="E85" s="176">
        <v>0.95174999999999998</v>
      </c>
      <c r="F85" s="177"/>
      <c r="G85" s="178">
        <f>ROUND(E85*F85,2)</f>
        <v>0</v>
      </c>
      <c r="H85" s="159"/>
      <c r="I85" s="158">
        <f>ROUND(E85*H85,2)</f>
        <v>0</v>
      </c>
      <c r="J85" s="159"/>
      <c r="K85" s="158">
        <f>ROUND(E85*J85,2)</f>
        <v>0</v>
      </c>
      <c r="L85" s="158">
        <v>21</v>
      </c>
      <c r="M85" s="158">
        <f>G85*(1+L85/100)</f>
        <v>0</v>
      </c>
      <c r="N85" s="158">
        <v>1.82E-3</v>
      </c>
      <c r="O85" s="158">
        <f>ROUND(E85*N85,2)</f>
        <v>0</v>
      </c>
      <c r="P85" s="158">
        <v>1.8</v>
      </c>
      <c r="Q85" s="158">
        <f>ROUND(E85*P85,2)</f>
        <v>1.71</v>
      </c>
      <c r="R85" s="158"/>
      <c r="S85" s="158" t="s">
        <v>145</v>
      </c>
      <c r="T85" s="158" t="s">
        <v>145</v>
      </c>
      <c r="U85" s="158">
        <v>3.1960000000000002</v>
      </c>
      <c r="V85" s="158">
        <f>ROUND(E85*U85,2)</f>
        <v>3.04</v>
      </c>
      <c r="W85" s="158"/>
      <c r="X85" s="158" t="s">
        <v>146</v>
      </c>
      <c r="Y85" s="149"/>
      <c r="Z85" s="149"/>
      <c r="AA85" s="149"/>
      <c r="AB85" s="149"/>
      <c r="AC85" s="149"/>
      <c r="AD85" s="149"/>
      <c r="AE85" s="149"/>
      <c r="AF85" s="149"/>
      <c r="AG85" s="149" t="s">
        <v>147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1" x14ac:dyDescent="0.2">
      <c r="A86" s="156"/>
      <c r="B86" s="157"/>
      <c r="C86" s="188" t="s">
        <v>266</v>
      </c>
      <c r="D86" s="160"/>
      <c r="E86" s="161">
        <v>0.95174999999999998</v>
      </c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49"/>
      <c r="Z86" s="149"/>
      <c r="AA86" s="149"/>
      <c r="AB86" s="149"/>
      <c r="AC86" s="149"/>
      <c r="AD86" s="149"/>
      <c r="AE86" s="149"/>
      <c r="AF86" s="149"/>
      <c r="AG86" s="149" t="s">
        <v>149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">
      <c r="A87" s="173">
        <v>39</v>
      </c>
      <c r="B87" s="174" t="s">
        <v>267</v>
      </c>
      <c r="C87" s="187" t="s">
        <v>268</v>
      </c>
      <c r="D87" s="175" t="s">
        <v>178</v>
      </c>
      <c r="E87" s="176">
        <v>1.35</v>
      </c>
      <c r="F87" s="177"/>
      <c r="G87" s="178">
        <f>ROUND(E87*F87,2)</f>
        <v>0</v>
      </c>
      <c r="H87" s="159"/>
      <c r="I87" s="158">
        <f>ROUND(E87*H87,2)</f>
        <v>0</v>
      </c>
      <c r="J87" s="159"/>
      <c r="K87" s="158">
        <f>ROUND(E87*J87,2)</f>
        <v>0</v>
      </c>
      <c r="L87" s="158">
        <v>21</v>
      </c>
      <c r="M87" s="158">
        <f>G87*(1+L87/100)</f>
        <v>0</v>
      </c>
      <c r="N87" s="158">
        <v>0</v>
      </c>
      <c r="O87" s="158">
        <f>ROUND(E87*N87,2)</f>
        <v>0</v>
      </c>
      <c r="P87" s="158">
        <v>5.5E-2</v>
      </c>
      <c r="Q87" s="158">
        <f>ROUND(E87*P87,2)</f>
        <v>7.0000000000000007E-2</v>
      </c>
      <c r="R87" s="158"/>
      <c r="S87" s="158" t="s">
        <v>145</v>
      </c>
      <c r="T87" s="158" t="s">
        <v>145</v>
      </c>
      <c r="U87" s="158">
        <v>0.42499999999999999</v>
      </c>
      <c r="V87" s="158">
        <f>ROUND(E87*U87,2)</f>
        <v>0.56999999999999995</v>
      </c>
      <c r="W87" s="158"/>
      <c r="X87" s="158" t="s">
        <v>146</v>
      </c>
      <c r="Y87" s="149"/>
      <c r="Z87" s="149"/>
      <c r="AA87" s="149"/>
      <c r="AB87" s="149"/>
      <c r="AC87" s="149"/>
      <c r="AD87" s="149"/>
      <c r="AE87" s="149"/>
      <c r="AF87" s="149"/>
      <c r="AG87" s="149" t="s">
        <v>147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2">
      <c r="A88" s="156"/>
      <c r="B88" s="157"/>
      <c r="C88" s="188" t="s">
        <v>269</v>
      </c>
      <c r="D88" s="160"/>
      <c r="E88" s="161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49"/>
      <c r="Z88" s="149"/>
      <c r="AA88" s="149"/>
      <c r="AB88" s="149"/>
      <c r="AC88" s="149"/>
      <c r="AD88" s="149"/>
      <c r="AE88" s="149"/>
      <c r="AF88" s="149"/>
      <c r="AG88" s="149" t="s">
        <v>149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">
      <c r="A89" s="156"/>
      <c r="B89" s="157"/>
      <c r="C89" s="188" t="s">
        <v>270</v>
      </c>
      <c r="D89" s="160"/>
      <c r="E89" s="161">
        <v>1.35</v>
      </c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49"/>
      <c r="Z89" s="149"/>
      <c r="AA89" s="149"/>
      <c r="AB89" s="149"/>
      <c r="AC89" s="149"/>
      <c r="AD89" s="149"/>
      <c r="AE89" s="149"/>
      <c r="AF89" s="149"/>
      <c r="AG89" s="149" t="s">
        <v>149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1" x14ac:dyDescent="0.2">
      <c r="A90" s="173">
        <v>40</v>
      </c>
      <c r="B90" s="174" t="s">
        <v>271</v>
      </c>
      <c r="C90" s="187" t="s">
        <v>272</v>
      </c>
      <c r="D90" s="175" t="s">
        <v>178</v>
      </c>
      <c r="E90" s="176">
        <v>36.377499999999998</v>
      </c>
      <c r="F90" s="177"/>
      <c r="G90" s="178">
        <f>ROUND(E90*F90,2)</f>
        <v>0</v>
      </c>
      <c r="H90" s="159"/>
      <c r="I90" s="158">
        <f>ROUND(E90*H90,2)</f>
        <v>0</v>
      </c>
      <c r="J90" s="159"/>
      <c r="K90" s="158">
        <f>ROUND(E90*J90,2)</f>
        <v>0</v>
      </c>
      <c r="L90" s="158">
        <v>21</v>
      </c>
      <c r="M90" s="158">
        <f>G90*(1+L90/100)</f>
        <v>0</v>
      </c>
      <c r="N90" s="158">
        <v>0</v>
      </c>
      <c r="O90" s="158">
        <f>ROUND(E90*N90,2)</f>
        <v>0</v>
      </c>
      <c r="P90" s="158">
        <v>0.01</v>
      </c>
      <c r="Q90" s="158">
        <f>ROUND(E90*P90,2)</f>
        <v>0.36</v>
      </c>
      <c r="R90" s="158"/>
      <c r="S90" s="158" t="s">
        <v>145</v>
      </c>
      <c r="T90" s="158" t="s">
        <v>145</v>
      </c>
      <c r="U90" s="158">
        <v>0.08</v>
      </c>
      <c r="V90" s="158">
        <f>ROUND(E90*U90,2)</f>
        <v>2.91</v>
      </c>
      <c r="W90" s="158"/>
      <c r="X90" s="158" t="s">
        <v>146</v>
      </c>
      <c r="Y90" s="149"/>
      <c r="Z90" s="149"/>
      <c r="AA90" s="149"/>
      <c r="AB90" s="149"/>
      <c r="AC90" s="149"/>
      <c r="AD90" s="149"/>
      <c r="AE90" s="149"/>
      <c r="AF90" s="149"/>
      <c r="AG90" s="149" t="s">
        <v>147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ht="33.75" outlineLevel="1" x14ac:dyDescent="0.2">
      <c r="A91" s="156"/>
      <c r="B91" s="157"/>
      <c r="C91" s="188" t="s">
        <v>198</v>
      </c>
      <c r="D91" s="160"/>
      <c r="E91" s="161">
        <v>40.977499999999999</v>
      </c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49"/>
      <c r="Z91" s="149"/>
      <c r="AA91" s="149"/>
      <c r="AB91" s="149"/>
      <c r="AC91" s="149"/>
      <c r="AD91" s="149"/>
      <c r="AE91" s="149"/>
      <c r="AF91" s="149"/>
      <c r="AG91" s="149" t="s">
        <v>149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2">
      <c r="A92" s="156"/>
      <c r="B92" s="157"/>
      <c r="C92" s="188" t="s">
        <v>199</v>
      </c>
      <c r="D92" s="160"/>
      <c r="E92" s="161">
        <v>-4.5999999999999996</v>
      </c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49"/>
      <c r="Z92" s="149"/>
      <c r="AA92" s="149"/>
      <c r="AB92" s="149"/>
      <c r="AC92" s="149"/>
      <c r="AD92" s="149"/>
      <c r="AE92" s="149"/>
      <c r="AF92" s="149"/>
      <c r="AG92" s="149" t="s">
        <v>149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1" x14ac:dyDescent="0.2">
      <c r="A93" s="173">
        <v>41</v>
      </c>
      <c r="B93" s="174" t="s">
        <v>273</v>
      </c>
      <c r="C93" s="187" t="s">
        <v>274</v>
      </c>
      <c r="D93" s="175" t="s">
        <v>178</v>
      </c>
      <c r="E93" s="176">
        <v>39.68</v>
      </c>
      <c r="F93" s="177"/>
      <c r="G93" s="178">
        <f>ROUND(E93*F93,2)</f>
        <v>0</v>
      </c>
      <c r="H93" s="159"/>
      <c r="I93" s="158">
        <f>ROUND(E93*H93,2)</f>
        <v>0</v>
      </c>
      <c r="J93" s="159"/>
      <c r="K93" s="158">
        <f>ROUND(E93*J93,2)</f>
        <v>0</v>
      </c>
      <c r="L93" s="158">
        <v>21</v>
      </c>
      <c r="M93" s="158">
        <f>G93*(1+L93/100)</f>
        <v>0</v>
      </c>
      <c r="N93" s="158">
        <v>0</v>
      </c>
      <c r="O93" s="158">
        <f>ROUND(E93*N93,2)</f>
        <v>0</v>
      </c>
      <c r="P93" s="158">
        <v>1.26E-2</v>
      </c>
      <c r="Q93" s="158">
        <f>ROUND(E93*P93,2)</f>
        <v>0.5</v>
      </c>
      <c r="R93" s="158"/>
      <c r="S93" s="158" t="s">
        <v>145</v>
      </c>
      <c r="T93" s="158" t="s">
        <v>145</v>
      </c>
      <c r="U93" s="158">
        <v>0.33</v>
      </c>
      <c r="V93" s="158">
        <f>ROUND(E93*U93,2)</f>
        <v>13.09</v>
      </c>
      <c r="W93" s="158"/>
      <c r="X93" s="158" t="s">
        <v>146</v>
      </c>
      <c r="Y93" s="149"/>
      <c r="Z93" s="149"/>
      <c r="AA93" s="149"/>
      <c r="AB93" s="149"/>
      <c r="AC93" s="149"/>
      <c r="AD93" s="149"/>
      <c r="AE93" s="149"/>
      <c r="AF93" s="149"/>
      <c r="AG93" s="149" t="s">
        <v>147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">
      <c r="A94" s="156"/>
      <c r="B94" s="157"/>
      <c r="C94" s="188" t="s">
        <v>275</v>
      </c>
      <c r="D94" s="160"/>
      <c r="E94" s="161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49"/>
      <c r="Z94" s="149"/>
      <c r="AA94" s="149"/>
      <c r="AB94" s="149"/>
      <c r="AC94" s="149"/>
      <c r="AD94" s="149"/>
      <c r="AE94" s="149"/>
      <c r="AF94" s="149"/>
      <c r="AG94" s="149" t="s">
        <v>149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1" x14ac:dyDescent="0.2">
      <c r="A95" s="156"/>
      <c r="B95" s="157"/>
      <c r="C95" s="188" t="s">
        <v>217</v>
      </c>
      <c r="D95" s="160"/>
      <c r="E95" s="161">
        <v>39.68</v>
      </c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49"/>
      <c r="Z95" s="149"/>
      <c r="AA95" s="149"/>
      <c r="AB95" s="149"/>
      <c r="AC95" s="149"/>
      <c r="AD95" s="149"/>
      <c r="AE95" s="149"/>
      <c r="AF95" s="149"/>
      <c r="AG95" s="149" t="s">
        <v>149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">
      <c r="A96" s="173">
        <v>42</v>
      </c>
      <c r="B96" s="174" t="s">
        <v>276</v>
      </c>
      <c r="C96" s="187" t="s">
        <v>277</v>
      </c>
      <c r="D96" s="175" t="s">
        <v>144</v>
      </c>
      <c r="E96" s="176">
        <v>0.14000000000000001</v>
      </c>
      <c r="F96" s="177"/>
      <c r="G96" s="178">
        <f>ROUND(E96*F96,2)</f>
        <v>0</v>
      </c>
      <c r="H96" s="159"/>
      <c r="I96" s="158">
        <f>ROUND(E96*H96,2)</f>
        <v>0</v>
      </c>
      <c r="J96" s="159"/>
      <c r="K96" s="158">
        <f>ROUND(E96*J96,2)</f>
        <v>0</v>
      </c>
      <c r="L96" s="158">
        <v>21</v>
      </c>
      <c r="M96" s="158">
        <f>G96*(1+L96/100)</f>
        <v>0</v>
      </c>
      <c r="N96" s="158">
        <v>0</v>
      </c>
      <c r="O96" s="158">
        <f>ROUND(E96*N96,2)</f>
        <v>0</v>
      </c>
      <c r="P96" s="158">
        <v>2.2000000000000002</v>
      </c>
      <c r="Q96" s="158">
        <f>ROUND(E96*P96,2)</f>
        <v>0.31</v>
      </c>
      <c r="R96" s="158"/>
      <c r="S96" s="158" t="s">
        <v>145</v>
      </c>
      <c r="T96" s="158" t="s">
        <v>145</v>
      </c>
      <c r="U96" s="158">
        <v>12.56</v>
      </c>
      <c r="V96" s="158">
        <f>ROUND(E96*U96,2)</f>
        <v>1.76</v>
      </c>
      <c r="W96" s="158"/>
      <c r="X96" s="158" t="s">
        <v>146</v>
      </c>
      <c r="Y96" s="149"/>
      <c r="Z96" s="149"/>
      <c r="AA96" s="149"/>
      <c r="AB96" s="149"/>
      <c r="AC96" s="149"/>
      <c r="AD96" s="149"/>
      <c r="AE96" s="149"/>
      <c r="AF96" s="149"/>
      <c r="AG96" s="149" t="s">
        <v>147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1" x14ac:dyDescent="0.2">
      <c r="A97" s="156"/>
      <c r="B97" s="157"/>
      <c r="C97" s="188" t="s">
        <v>278</v>
      </c>
      <c r="D97" s="160"/>
      <c r="E97" s="161">
        <v>0.14000000000000001</v>
      </c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49"/>
      <c r="Z97" s="149"/>
      <c r="AA97" s="149"/>
      <c r="AB97" s="149"/>
      <c r="AC97" s="149"/>
      <c r="AD97" s="149"/>
      <c r="AE97" s="149"/>
      <c r="AF97" s="149"/>
      <c r="AG97" s="149" t="s">
        <v>149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x14ac:dyDescent="0.2">
      <c r="A98" s="167" t="s">
        <v>140</v>
      </c>
      <c r="B98" s="168" t="s">
        <v>78</v>
      </c>
      <c r="C98" s="186" t="s">
        <v>79</v>
      </c>
      <c r="D98" s="169"/>
      <c r="E98" s="170"/>
      <c r="F98" s="171"/>
      <c r="G98" s="172">
        <f>SUMIF(AG99:AG99,"&lt;&gt;NOR",G99:G99)</f>
        <v>0</v>
      </c>
      <c r="H98" s="166"/>
      <c r="I98" s="166">
        <f>SUM(I99:I99)</f>
        <v>0</v>
      </c>
      <c r="J98" s="166"/>
      <c r="K98" s="166">
        <f>SUM(K99:K99)</f>
        <v>0</v>
      </c>
      <c r="L98" s="166"/>
      <c r="M98" s="166">
        <f>SUM(M99:M99)</f>
        <v>0</v>
      </c>
      <c r="N98" s="166"/>
      <c r="O98" s="166">
        <f>SUM(O99:O99)</f>
        <v>0</v>
      </c>
      <c r="P98" s="166"/>
      <c r="Q98" s="166">
        <f>SUM(Q99:Q99)</f>
        <v>0</v>
      </c>
      <c r="R98" s="166"/>
      <c r="S98" s="166"/>
      <c r="T98" s="166"/>
      <c r="U98" s="166"/>
      <c r="V98" s="166">
        <f>SUM(V99:V99)</f>
        <v>8.0299999999999994</v>
      </c>
      <c r="W98" s="166"/>
      <c r="X98" s="166"/>
      <c r="AG98" t="s">
        <v>141</v>
      </c>
    </row>
    <row r="99" spans="1:60" outlineLevel="1" x14ac:dyDescent="0.2">
      <c r="A99" s="179">
        <v>43</v>
      </c>
      <c r="B99" s="180" t="s">
        <v>279</v>
      </c>
      <c r="C99" s="189" t="s">
        <v>280</v>
      </c>
      <c r="D99" s="181" t="s">
        <v>162</v>
      </c>
      <c r="E99" s="182">
        <v>8.5553600000000003</v>
      </c>
      <c r="F99" s="183"/>
      <c r="G99" s="184">
        <f>ROUND(E99*F99,2)</f>
        <v>0</v>
      </c>
      <c r="H99" s="159"/>
      <c r="I99" s="158">
        <f>ROUND(E99*H99,2)</f>
        <v>0</v>
      </c>
      <c r="J99" s="159"/>
      <c r="K99" s="158">
        <f>ROUND(E99*J99,2)</f>
        <v>0</v>
      </c>
      <c r="L99" s="158">
        <v>21</v>
      </c>
      <c r="M99" s="158">
        <f>G99*(1+L99/100)</f>
        <v>0</v>
      </c>
      <c r="N99" s="158">
        <v>0</v>
      </c>
      <c r="O99" s="158">
        <f>ROUND(E99*N99,2)</f>
        <v>0</v>
      </c>
      <c r="P99" s="158">
        <v>0</v>
      </c>
      <c r="Q99" s="158">
        <f>ROUND(E99*P99,2)</f>
        <v>0</v>
      </c>
      <c r="R99" s="158"/>
      <c r="S99" s="158" t="s">
        <v>145</v>
      </c>
      <c r="T99" s="158" t="s">
        <v>145</v>
      </c>
      <c r="U99" s="158">
        <v>0.9385</v>
      </c>
      <c r="V99" s="158">
        <f>ROUND(E99*U99,2)</f>
        <v>8.0299999999999994</v>
      </c>
      <c r="W99" s="158"/>
      <c r="X99" s="158" t="s">
        <v>281</v>
      </c>
      <c r="Y99" s="149"/>
      <c r="Z99" s="149"/>
      <c r="AA99" s="149"/>
      <c r="AB99" s="149"/>
      <c r="AC99" s="149"/>
      <c r="AD99" s="149"/>
      <c r="AE99" s="149"/>
      <c r="AF99" s="149"/>
      <c r="AG99" s="149" t="s">
        <v>282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x14ac:dyDescent="0.2">
      <c r="A100" s="167" t="s">
        <v>140</v>
      </c>
      <c r="B100" s="168" t="s">
        <v>80</v>
      </c>
      <c r="C100" s="186" t="s">
        <v>81</v>
      </c>
      <c r="D100" s="169"/>
      <c r="E100" s="170"/>
      <c r="F100" s="171"/>
      <c r="G100" s="172">
        <f>SUMIF(AG101:AG112,"&lt;&gt;NOR",G101:G112)</f>
        <v>0</v>
      </c>
      <c r="H100" s="166"/>
      <c r="I100" s="166">
        <f>SUM(I101:I112)</f>
        <v>0</v>
      </c>
      <c r="J100" s="166"/>
      <c r="K100" s="166">
        <f>SUM(K101:K112)</f>
        <v>0</v>
      </c>
      <c r="L100" s="166"/>
      <c r="M100" s="166">
        <f>SUM(M101:M112)</f>
        <v>0</v>
      </c>
      <c r="N100" s="166"/>
      <c r="O100" s="166">
        <f>SUM(O101:O112)</f>
        <v>0.05</v>
      </c>
      <c r="P100" s="166"/>
      <c r="Q100" s="166">
        <f>SUM(Q101:Q112)</f>
        <v>0</v>
      </c>
      <c r="R100" s="166"/>
      <c r="S100" s="166"/>
      <c r="T100" s="166"/>
      <c r="U100" s="166"/>
      <c r="V100" s="166">
        <f>SUM(V101:V112)</f>
        <v>8.4700000000000006</v>
      </c>
      <c r="W100" s="166"/>
      <c r="X100" s="166"/>
      <c r="AG100" t="s">
        <v>141</v>
      </c>
    </row>
    <row r="101" spans="1:60" outlineLevel="1" x14ac:dyDescent="0.2">
      <c r="A101" s="173">
        <v>44</v>
      </c>
      <c r="B101" s="174" t="s">
        <v>283</v>
      </c>
      <c r="C101" s="187" t="s">
        <v>284</v>
      </c>
      <c r="D101" s="175" t="s">
        <v>178</v>
      </c>
      <c r="E101" s="176">
        <v>0.8</v>
      </c>
      <c r="F101" s="177"/>
      <c r="G101" s="178">
        <f>ROUND(E101*F101,2)</f>
        <v>0</v>
      </c>
      <c r="H101" s="159"/>
      <c r="I101" s="158">
        <f>ROUND(E101*H101,2)</f>
        <v>0</v>
      </c>
      <c r="J101" s="159"/>
      <c r="K101" s="158">
        <f>ROUND(E101*J101,2)</f>
        <v>0</v>
      </c>
      <c r="L101" s="158">
        <v>21</v>
      </c>
      <c r="M101" s="158">
        <f>G101*(1+L101/100)</f>
        <v>0</v>
      </c>
      <c r="N101" s="158">
        <v>0</v>
      </c>
      <c r="O101" s="158">
        <f>ROUND(E101*N101,2)</f>
        <v>0</v>
      </c>
      <c r="P101" s="158">
        <v>4.8700000000000002E-3</v>
      </c>
      <c r="Q101" s="158">
        <f>ROUND(E101*P101,2)</f>
        <v>0</v>
      </c>
      <c r="R101" s="158"/>
      <c r="S101" s="158" t="s">
        <v>145</v>
      </c>
      <c r="T101" s="158" t="s">
        <v>145</v>
      </c>
      <c r="U101" s="158">
        <v>4.1000000000000002E-2</v>
      </c>
      <c r="V101" s="158">
        <f>ROUND(E101*U101,2)</f>
        <v>0.03</v>
      </c>
      <c r="W101" s="158"/>
      <c r="X101" s="158" t="s">
        <v>146</v>
      </c>
      <c r="Y101" s="149"/>
      <c r="Z101" s="149"/>
      <c r="AA101" s="149"/>
      <c r="AB101" s="149"/>
      <c r="AC101" s="149"/>
      <c r="AD101" s="149"/>
      <c r="AE101" s="149"/>
      <c r="AF101" s="149"/>
      <c r="AG101" s="149" t="s">
        <v>147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1" x14ac:dyDescent="0.2">
      <c r="A102" s="156"/>
      <c r="B102" s="157"/>
      <c r="C102" s="188" t="s">
        <v>285</v>
      </c>
      <c r="D102" s="160"/>
      <c r="E102" s="161">
        <v>0.8</v>
      </c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49"/>
      <c r="Z102" s="149"/>
      <c r="AA102" s="149"/>
      <c r="AB102" s="149"/>
      <c r="AC102" s="149"/>
      <c r="AD102" s="149"/>
      <c r="AE102" s="149"/>
      <c r="AF102" s="149"/>
      <c r="AG102" s="149" t="s">
        <v>149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ht="22.5" outlineLevel="1" x14ac:dyDescent="0.2">
      <c r="A103" s="173">
        <v>45</v>
      </c>
      <c r="B103" s="174" t="s">
        <v>286</v>
      </c>
      <c r="C103" s="187" t="s">
        <v>287</v>
      </c>
      <c r="D103" s="175" t="s">
        <v>178</v>
      </c>
      <c r="E103" s="176">
        <v>0.8</v>
      </c>
      <c r="F103" s="177"/>
      <c r="G103" s="178">
        <f>ROUND(E103*F103,2)</f>
        <v>0</v>
      </c>
      <c r="H103" s="159"/>
      <c r="I103" s="158">
        <f>ROUND(E103*H103,2)</f>
        <v>0</v>
      </c>
      <c r="J103" s="159"/>
      <c r="K103" s="158">
        <f>ROUND(E103*J103,2)</f>
        <v>0</v>
      </c>
      <c r="L103" s="158">
        <v>21</v>
      </c>
      <c r="M103" s="158">
        <f>G103*(1+L103/100)</f>
        <v>0</v>
      </c>
      <c r="N103" s="158">
        <v>3.3E-4</v>
      </c>
      <c r="O103" s="158">
        <f>ROUND(E103*N103,2)</f>
        <v>0</v>
      </c>
      <c r="P103" s="158">
        <v>0</v>
      </c>
      <c r="Q103" s="158">
        <f>ROUND(E103*P103,2)</f>
        <v>0</v>
      </c>
      <c r="R103" s="158"/>
      <c r="S103" s="158" t="s">
        <v>145</v>
      </c>
      <c r="T103" s="158" t="s">
        <v>145</v>
      </c>
      <c r="U103" s="158">
        <v>2.75E-2</v>
      </c>
      <c r="V103" s="158">
        <f>ROUND(E103*U103,2)</f>
        <v>0.02</v>
      </c>
      <c r="W103" s="158"/>
      <c r="X103" s="158" t="s">
        <v>146</v>
      </c>
      <c r="Y103" s="149"/>
      <c r="Z103" s="149"/>
      <c r="AA103" s="149"/>
      <c r="AB103" s="149"/>
      <c r="AC103" s="149"/>
      <c r="AD103" s="149"/>
      <c r="AE103" s="149"/>
      <c r="AF103" s="149"/>
      <c r="AG103" s="149" t="s">
        <v>147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1" x14ac:dyDescent="0.2">
      <c r="A104" s="156"/>
      <c r="B104" s="157"/>
      <c r="C104" s="188" t="s">
        <v>288</v>
      </c>
      <c r="D104" s="160"/>
      <c r="E104" s="161">
        <v>0.8</v>
      </c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49"/>
      <c r="Z104" s="149"/>
      <c r="AA104" s="149"/>
      <c r="AB104" s="149"/>
      <c r="AC104" s="149"/>
      <c r="AD104" s="149"/>
      <c r="AE104" s="149"/>
      <c r="AF104" s="149"/>
      <c r="AG104" s="149" t="s">
        <v>149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1" x14ac:dyDescent="0.2">
      <c r="A105" s="179">
        <v>46</v>
      </c>
      <c r="B105" s="180" t="s">
        <v>289</v>
      </c>
      <c r="C105" s="189" t="s">
        <v>290</v>
      </c>
      <c r="D105" s="181" t="s">
        <v>178</v>
      </c>
      <c r="E105" s="182">
        <v>0.8</v>
      </c>
      <c r="F105" s="183"/>
      <c r="G105" s="184">
        <f>ROUND(E105*F105,2)</f>
        <v>0</v>
      </c>
      <c r="H105" s="159"/>
      <c r="I105" s="158">
        <f>ROUND(E105*H105,2)</f>
        <v>0</v>
      </c>
      <c r="J105" s="159"/>
      <c r="K105" s="158">
        <f>ROUND(E105*J105,2)</f>
        <v>0</v>
      </c>
      <c r="L105" s="158">
        <v>21</v>
      </c>
      <c r="M105" s="158">
        <f>G105*(1+L105/100)</f>
        <v>0</v>
      </c>
      <c r="N105" s="158">
        <v>0</v>
      </c>
      <c r="O105" s="158">
        <f>ROUND(E105*N105,2)</f>
        <v>0</v>
      </c>
      <c r="P105" s="158">
        <v>0</v>
      </c>
      <c r="Q105" s="158">
        <f>ROUND(E105*P105,2)</f>
        <v>0</v>
      </c>
      <c r="R105" s="158"/>
      <c r="S105" s="158" t="s">
        <v>145</v>
      </c>
      <c r="T105" s="158" t="s">
        <v>145</v>
      </c>
      <c r="U105" s="158">
        <v>6.0000000000000001E-3</v>
      </c>
      <c r="V105" s="158">
        <f>ROUND(E105*U105,2)</f>
        <v>0</v>
      </c>
      <c r="W105" s="158"/>
      <c r="X105" s="158" t="s">
        <v>146</v>
      </c>
      <c r="Y105" s="149"/>
      <c r="Z105" s="149"/>
      <c r="AA105" s="149"/>
      <c r="AB105" s="149"/>
      <c r="AC105" s="149"/>
      <c r="AD105" s="149"/>
      <c r="AE105" s="149"/>
      <c r="AF105" s="149"/>
      <c r="AG105" s="149" t="s">
        <v>147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ht="22.5" outlineLevel="1" x14ac:dyDescent="0.2">
      <c r="A106" s="179">
        <v>47</v>
      </c>
      <c r="B106" s="180" t="s">
        <v>291</v>
      </c>
      <c r="C106" s="189" t="s">
        <v>292</v>
      </c>
      <c r="D106" s="181" t="s">
        <v>178</v>
      </c>
      <c r="E106" s="182">
        <v>0.8</v>
      </c>
      <c r="F106" s="183"/>
      <c r="G106" s="184">
        <f>ROUND(E106*F106,2)</f>
        <v>0</v>
      </c>
      <c r="H106" s="159"/>
      <c r="I106" s="158">
        <f>ROUND(E106*H106,2)</f>
        <v>0</v>
      </c>
      <c r="J106" s="159"/>
      <c r="K106" s="158">
        <f>ROUND(E106*J106,2)</f>
        <v>0</v>
      </c>
      <c r="L106" s="158">
        <v>21</v>
      </c>
      <c r="M106" s="158">
        <f>G106*(1+L106/100)</f>
        <v>0</v>
      </c>
      <c r="N106" s="158">
        <v>5.7000000000000002E-3</v>
      </c>
      <c r="O106" s="158">
        <f>ROUND(E106*N106,2)</f>
        <v>0</v>
      </c>
      <c r="P106" s="158">
        <v>0</v>
      </c>
      <c r="Q106" s="158">
        <f>ROUND(E106*P106,2)</f>
        <v>0</v>
      </c>
      <c r="R106" s="158"/>
      <c r="S106" s="158" t="s">
        <v>145</v>
      </c>
      <c r="T106" s="158" t="s">
        <v>145</v>
      </c>
      <c r="U106" s="158">
        <v>0.22991</v>
      </c>
      <c r="V106" s="158">
        <f>ROUND(E106*U106,2)</f>
        <v>0.18</v>
      </c>
      <c r="W106" s="158"/>
      <c r="X106" s="158" t="s">
        <v>146</v>
      </c>
      <c r="Y106" s="149"/>
      <c r="Z106" s="149"/>
      <c r="AA106" s="149"/>
      <c r="AB106" s="149"/>
      <c r="AC106" s="149"/>
      <c r="AD106" s="149"/>
      <c r="AE106" s="149"/>
      <c r="AF106" s="149"/>
      <c r="AG106" s="149" t="s">
        <v>147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">
      <c r="A107" s="179">
        <v>48</v>
      </c>
      <c r="B107" s="180" t="s">
        <v>293</v>
      </c>
      <c r="C107" s="189" t="s">
        <v>294</v>
      </c>
      <c r="D107" s="181" t="s">
        <v>178</v>
      </c>
      <c r="E107" s="182">
        <v>0.8</v>
      </c>
      <c r="F107" s="183"/>
      <c r="G107" s="184">
        <f>ROUND(E107*F107,2)</f>
        <v>0</v>
      </c>
      <c r="H107" s="159"/>
      <c r="I107" s="158">
        <f>ROUND(E107*H107,2)</f>
        <v>0</v>
      </c>
      <c r="J107" s="159"/>
      <c r="K107" s="158">
        <f>ROUND(E107*J107,2)</f>
        <v>0</v>
      </c>
      <c r="L107" s="158">
        <v>21</v>
      </c>
      <c r="M107" s="158">
        <f>G107*(1+L107/100)</f>
        <v>0</v>
      </c>
      <c r="N107" s="158">
        <v>0</v>
      </c>
      <c r="O107" s="158">
        <f>ROUND(E107*N107,2)</f>
        <v>0</v>
      </c>
      <c r="P107" s="158">
        <v>0</v>
      </c>
      <c r="Q107" s="158">
        <f>ROUND(E107*P107,2)</f>
        <v>0</v>
      </c>
      <c r="R107" s="158"/>
      <c r="S107" s="158" t="s">
        <v>145</v>
      </c>
      <c r="T107" s="158" t="s">
        <v>145</v>
      </c>
      <c r="U107" s="158">
        <v>7.4999999999999997E-2</v>
      </c>
      <c r="V107" s="158">
        <f>ROUND(E107*U107,2)</f>
        <v>0.06</v>
      </c>
      <c r="W107" s="158"/>
      <c r="X107" s="158" t="s">
        <v>146</v>
      </c>
      <c r="Y107" s="149"/>
      <c r="Z107" s="149"/>
      <c r="AA107" s="149"/>
      <c r="AB107" s="149"/>
      <c r="AC107" s="149"/>
      <c r="AD107" s="149"/>
      <c r="AE107" s="149"/>
      <c r="AF107" s="149"/>
      <c r="AG107" s="149" t="s">
        <v>147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ht="22.5" outlineLevel="1" x14ac:dyDescent="0.2">
      <c r="A108" s="173">
        <v>49</v>
      </c>
      <c r="B108" s="174" t="s">
        <v>295</v>
      </c>
      <c r="C108" s="187" t="s">
        <v>296</v>
      </c>
      <c r="D108" s="175" t="s">
        <v>178</v>
      </c>
      <c r="E108" s="176">
        <v>15.56</v>
      </c>
      <c r="F108" s="177"/>
      <c r="G108" s="178">
        <f>ROUND(E108*F108,2)</f>
        <v>0</v>
      </c>
      <c r="H108" s="159"/>
      <c r="I108" s="158">
        <f>ROUND(E108*H108,2)</f>
        <v>0</v>
      </c>
      <c r="J108" s="159"/>
      <c r="K108" s="158">
        <f>ROUND(E108*J108,2)</f>
        <v>0</v>
      </c>
      <c r="L108" s="158">
        <v>21</v>
      </c>
      <c r="M108" s="158">
        <f>G108*(1+L108/100)</f>
        <v>0</v>
      </c>
      <c r="N108" s="158">
        <v>3.3999999999999998E-3</v>
      </c>
      <c r="O108" s="158">
        <f>ROUND(E108*N108,2)</f>
        <v>0.05</v>
      </c>
      <c r="P108" s="158">
        <v>0</v>
      </c>
      <c r="Q108" s="158">
        <f>ROUND(E108*P108,2)</f>
        <v>0</v>
      </c>
      <c r="R108" s="158"/>
      <c r="S108" s="158" t="s">
        <v>145</v>
      </c>
      <c r="T108" s="158" t="s">
        <v>145</v>
      </c>
      <c r="U108" s="158">
        <v>0.38500000000000001</v>
      </c>
      <c r="V108" s="158">
        <f>ROUND(E108*U108,2)</f>
        <v>5.99</v>
      </c>
      <c r="W108" s="158"/>
      <c r="X108" s="158" t="s">
        <v>146</v>
      </c>
      <c r="Y108" s="149"/>
      <c r="Z108" s="149"/>
      <c r="AA108" s="149"/>
      <c r="AB108" s="149"/>
      <c r="AC108" s="149"/>
      <c r="AD108" s="149"/>
      <c r="AE108" s="149"/>
      <c r="AF108" s="149"/>
      <c r="AG108" s="149" t="s">
        <v>147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">
      <c r="A109" s="156"/>
      <c r="B109" s="157"/>
      <c r="C109" s="188" t="s">
        <v>297</v>
      </c>
      <c r="D109" s="160"/>
      <c r="E109" s="161">
        <v>15.56</v>
      </c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49"/>
      <c r="Z109" s="149"/>
      <c r="AA109" s="149"/>
      <c r="AB109" s="149"/>
      <c r="AC109" s="149"/>
      <c r="AD109" s="149"/>
      <c r="AE109" s="149"/>
      <c r="AF109" s="149"/>
      <c r="AG109" s="149" t="s">
        <v>149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ht="22.5" outlineLevel="1" x14ac:dyDescent="0.2">
      <c r="A110" s="173">
        <v>50</v>
      </c>
      <c r="B110" s="174" t="s">
        <v>298</v>
      </c>
      <c r="C110" s="187" t="s">
        <v>299</v>
      </c>
      <c r="D110" s="175" t="s">
        <v>259</v>
      </c>
      <c r="E110" s="176">
        <v>14.9</v>
      </c>
      <c r="F110" s="177"/>
      <c r="G110" s="178">
        <f>ROUND(E110*F110,2)</f>
        <v>0</v>
      </c>
      <c r="H110" s="159"/>
      <c r="I110" s="158">
        <f>ROUND(E110*H110,2)</f>
        <v>0</v>
      </c>
      <c r="J110" s="159"/>
      <c r="K110" s="158">
        <f>ROUND(E110*J110,2)</f>
        <v>0</v>
      </c>
      <c r="L110" s="158">
        <v>21</v>
      </c>
      <c r="M110" s="158">
        <f>G110*(1+L110/100)</f>
        <v>0</v>
      </c>
      <c r="N110" s="158">
        <v>2.9E-4</v>
      </c>
      <c r="O110" s="158">
        <f>ROUND(E110*N110,2)</f>
        <v>0</v>
      </c>
      <c r="P110" s="158">
        <v>0</v>
      </c>
      <c r="Q110" s="158">
        <f>ROUND(E110*P110,2)</f>
        <v>0</v>
      </c>
      <c r="R110" s="158"/>
      <c r="S110" s="158" t="s">
        <v>145</v>
      </c>
      <c r="T110" s="158" t="s">
        <v>145</v>
      </c>
      <c r="U110" s="158">
        <v>0.14000000000000001</v>
      </c>
      <c r="V110" s="158">
        <f>ROUND(E110*U110,2)</f>
        <v>2.09</v>
      </c>
      <c r="W110" s="158"/>
      <c r="X110" s="158" t="s">
        <v>146</v>
      </c>
      <c r="Y110" s="149"/>
      <c r="Z110" s="149"/>
      <c r="AA110" s="149"/>
      <c r="AB110" s="149"/>
      <c r="AC110" s="149"/>
      <c r="AD110" s="149"/>
      <c r="AE110" s="149"/>
      <c r="AF110" s="149"/>
      <c r="AG110" s="149" t="s">
        <v>147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">
      <c r="A111" s="156"/>
      <c r="B111" s="157"/>
      <c r="C111" s="188" t="s">
        <v>300</v>
      </c>
      <c r="D111" s="160"/>
      <c r="E111" s="161">
        <v>14.9</v>
      </c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49"/>
      <c r="Z111" s="149"/>
      <c r="AA111" s="149"/>
      <c r="AB111" s="149"/>
      <c r="AC111" s="149"/>
      <c r="AD111" s="149"/>
      <c r="AE111" s="149"/>
      <c r="AF111" s="149"/>
      <c r="AG111" s="149" t="s">
        <v>149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2">
      <c r="A112" s="179">
        <v>51</v>
      </c>
      <c r="B112" s="180" t="s">
        <v>301</v>
      </c>
      <c r="C112" s="189" t="s">
        <v>302</v>
      </c>
      <c r="D112" s="181" t="s">
        <v>162</v>
      </c>
      <c r="E112" s="182">
        <v>6.2050000000000001E-2</v>
      </c>
      <c r="F112" s="183"/>
      <c r="G112" s="184">
        <f>ROUND(E112*F112,2)</f>
        <v>0</v>
      </c>
      <c r="H112" s="159"/>
      <c r="I112" s="158">
        <f>ROUND(E112*H112,2)</f>
        <v>0</v>
      </c>
      <c r="J112" s="159"/>
      <c r="K112" s="158">
        <f>ROUND(E112*J112,2)</f>
        <v>0</v>
      </c>
      <c r="L112" s="158">
        <v>21</v>
      </c>
      <c r="M112" s="158">
        <f>G112*(1+L112/100)</f>
        <v>0</v>
      </c>
      <c r="N112" s="158">
        <v>0</v>
      </c>
      <c r="O112" s="158">
        <f>ROUND(E112*N112,2)</f>
        <v>0</v>
      </c>
      <c r="P112" s="158">
        <v>0</v>
      </c>
      <c r="Q112" s="158">
        <f>ROUND(E112*P112,2)</f>
        <v>0</v>
      </c>
      <c r="R112" s="158"/>
      <c r="S112" s="158" t="s">
        <v>145</v>
      </c>
      <c r="T112" s="158" t="s">
        <v>145</v>
      </c>
      <c r="U112" s="158">
        <v>1.5669999999999999</v>
      </c>
      <c r="V112" s="158">
        <f>ROUND(E112*U112,2)</f>
        <v>0.1</v>
      </c>
      <c r="W112" s="158"/>
      <c r="X112" s="158" t="s">
        <v>281</v>
      </c>
      <c r="Y112" s="149"/>
      <c r="Z112" s="149"/>
      <c r="AA112" s="149"/>
      <c r="AB112" s="149"/>
      <c r="AC112" s="149"/>
      <c r="AD112" s="149"/>
      <c r="AE112" s="149"/>
      <c r="AF112" s="149"/>
      <c r="AG112" s="149" t="s">
        <v>282</v>
      </c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x14ac:dyDescent="0.2">
      <c r="A113" s="167" t="s">
        <v>140</v>
      </c>
      <c r="B113" s="168" t="s">
        <v>82</v>
      </c>
      <c r="C113" s="186" t="s">
        <v>83</v>
      </c>
      <c r="D113" s="169"/>
      <c r="E113" s="170"/>
      <c r="F113" s="171"/>
      <c r="G113" s="172">
        <f>SUMIF(AG114:AG118,"&lt;&gt;NOR",G114:G118)</f>
        <v>0</v>
      </c>
      <c r="H113" s="166"/>
      <c r="I113" s="166">
        <f>SUM(I114:I118)</f>
        <v>0</v>
      </c>
      <c r="J113" s="166"/>
      <c r="K113" s="166">
        <f>SUM(K114:K118)</f>
        <v>0</v>
      </c>
      <c r="L113" s="166"/>
      <c r="M113" s="166">
        <f>SUM(M114:M118)</f>
        <v>0</v>
      </c>
      <c r="N113" s="166"/>
      <c r="O113" s="166">
        <f>SUM(O114:O118)</f>
        <v>0.14000000000000001</v>
      </c>
      <c r="P113" s="166"/>
      <c r="Q113" s="166">
        <f>SUM(Q114:Q118)</f>
        <v>0</v>
      </c>
      <c r="R113" s="166"/>
      <c r="S113" s="166"/>
      <c r="T113" s="166"/>
      <c r="U113" s="166"/>
      <c r="V113" s="166">
        <f>SUM(V114:V118)</f>
        <v>10.35</v>
      </c>
      <c r="W113" s="166"/>
      <c r="X113" s="166"/>
      <c r="AG113" t="s">
        <v>141</v>
      </c>
    </row>
    <row r="114" spans="1:60" ht="22.5" outlineLevel="1" x14ac:dyDescent="0.2">
      <c r="A114" s="173">
        <v>52</v>
      </c>
      <c r="B114" s="174" t="s">
        <v>303</v>
      </c>
      <c r="C114" s="187" t="s">
        <v>304</v>
      </c>
      <c r="D114" s="175" t="s">
        <v>178</v>
      </c>
      <c r="E114" s="176">
        <v>56.164999999999999</v>
      </c>
      <c r="F114" s="177"/>
      <c r="G114" s="178">
        <f>ROUND(E114*F114,2)</f>
        <v>0</v>
      </c>
      <c r="H114" s="159"/>
      <c r="I114" s="158">
        <f>ROUND(E114*H114,2)</f>
        <v>0</v>
      </c>
      <c r="J114" s="159"/>
      <c r="K114" s="158">
        <f>ROUND(E114*J114,2)</f>
        <v>0</v>
      </c>
      <c r="L114" s="158">
        <v>21</v>
      </c>
      <c r="M114" s="158">
        <f>G114*(1+L114/100)</f>
        <v>0</v>
      </c>
      <c r="N114" s="158">
        <v>0</v>
      </c>
      <c r="O114" s="158">
        <f>ROUND(E114*N114,2)</f>
        <v>0</v>
      </c>
      <c r="P114" s="158">
        <v>0</v>
      </c>
      <c r="Q114" s="158">
        <f>ROUND(E114*P114,2)</f>
        <v>0</v>
      </c>
      <c r="R114" s="158"/>
      <c r="S114" s="158" t="s">
        <v>145</v>
      </c>
      <c r="T114" s="158" t="s">
        <v>145</v>
      </c>
      <c r="U114" s="158">
        <v>0.18</v>
      </c>
      <c r="V114" s="158">
        <f>ROUND(E114*U114,2)</f>
        <v>10.11</v>
      </c>
      <c r="W114" s="158"/>
      <c r="X114" s="158" t="s">
        <v>146</v>
      </c>
      <c r="Y114" s="149"/>
      <c r="Z114" s="149"/>
      <c r="AA114" s="149"/>
      <c r="AB114" s="149"/>
      <c r="AC114" s="149"/>
      <c r="AD114" s="149"/>
      <c r="AE114" s="149"/>
      <c r="AF114" s="149"/>
      <c r="AG114" s="149" t="s">
        <v>147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">
      <c r="A115" s="156"/>
      <c r="B115" s="157"/>
      <c r="C115" s="188" t="s">
        <v>305</v>
      </c>
      <c r="D115" s="160"/>
      <c r="E115" s="161">
        <v>56.164999999999999</v>
      </c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49"/>
      <c r="Z115" s="149"/>
      <c r="AA115" s="149"/>
      <c r="AB115" s="149"/>
      <c r="AC115" s="149"/>
      <c r="AD115" s="149"/>
      <c r="AE115" s="149"/>
      <c r="AF115" s="149"/>
      <c r="AG115" s="149" t="s">
        <v>149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ht="22.5" outlineLevel="1" x14ac:dyDescent="0.2">
      <c r="A116" s="173">
        <v>53</v>
      </c>
      <c r="B116" s="174" t="s">
        <v>306</v>
      </c>
      <c r="C116" s="187" t="s">
        <v>307</v>
      </c>
      <c r="D116" s="175" t="s">
        <v>178</v>
      </c>
      <c r="E116" s="176">
        <v>114.5766</v>
      </c>
      <c r="F116" s="177"/>
      <c r="G116" s="178">
        <f>ROUND(E116*F116,2)</f>
        <v>0</v>
      </c>
      <c r="H116" s="159"/>
      <c r="I116" s="158">
        <f>ROUND(E116*H116,2)</f>
        <v>0</v>
      </c>
      <c r="J116" s="159"/>
      <c r="K116" s="158">
        <f>ROUND(E116*J116,2)</f>
        <v>0</v>
      </c>
      <c r="L116" s="158">
        <v>21</v>
      </c>
      <c r="M116" s="158">
        <f>G116*(1+L116/100)</f>
        <v>0</v>
      </c>
      <c r="N116" s="158">
        <v>1.1999999999999999E-3</v>
      </c>
      <c r="O116" s="158">
        <f>ROUND(E116*N116,2)</f>
        <v>0.14000000000000001</v>
      </c>
      <c r="P116" s="158">
        <v>0</v>
      </c>
      <c r="Q116" s="158">
        <f>ROUND(E116*P116,2)</f>
        <v>0</v>
      </c>
      <c r="R116" s="158" t="s">
        <v>308</v>
      </c>
      <c r="S116" s="158" t="s">
        <v>145</v>
      </c>
      <c r="T116" s="158" t="s">
        <v>145</v>
      </c>
      <c r="U116" s="158">
        <v>0</v>
      </c>
      <c r="V116" s="158">
        <f>ROUND(E116*U116,2)</f>
        <v>0</v>
      </c>
      <c r="W116" s="158"/>
      <c r="X116" s="158" t="s">
        <v>165</v>
      </c>
      <c r="Y116" s="149"/>
      <c r="Z116" s="149"/>
      <c r="AA116" s="149"/>
      <c r="AB116" s="149"/>
      <c r="AC116" s="149"/>
      <c r="AD116" s="149"/>
      <c r="AE116" s="149"/>
      <c r="AF116" s="149"/>
      <c r="AG116" s="149" t="s">
        <v>166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">
      <c r="A117" s="156"/>
      <c r="B117" s="157"/>
      <c r="C117" s="188" t="s">
        <v>309</v>
      </c>
      <c r="D117" s="160"/>
      <c r="E117" s="161">
        <v>114.5766</v>
      </c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49"/>
      <c r="Z117" s="149"/>
      <c r="AA117" s="149"/>
      <c r="AB117" s="149"/>
      <c r="AC117" s="149"/>
      <c r="AD117" s="149"/>
      <c r="AE117" s="149"/>
      <c r="AF117" s="149"/>
      <c r="AG117" s="149" t="s">
        <v>149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1" x14ac:dyDescent="0.2">
      <c r="A118" s="179">
        <v>54</v>
      </c>
      <c r="B118" s="180" t="s">
        <v>310</v>
      </c>
      <c r="C118" s="189" t="s">
        <v>311</v>
      </c>
      <c r="D118" s="181" t="s">
        <v>162</v>
      </c>
      <c r="E118" s="182">
        <v>0.13749</v>
      </c>
      <c r="F118" s="183"/>
      <c r="G118" s="184">
        <f>ROUND(E118*F118,2)</f>
        <v>0</v>
      </c>
      <c r="H118" s="159"/>
      <c r="I118" s="158">
        <f>ROUND(E118*H118,2)</f>
        <v>0</v>
      </c>
      <c r="J118" s="159"/>
      <c r="K118" s="158">
        <f>ROUND(E118*J118,2)</f>
        <v>0</v>
      </c>
      <c r="L118" s="158">
        <v>21</v>
      </c>
      <c r="M118" s="158">
        <f>G118*(1+L118/100)</f>
        <v>0</v>
      </c>
      <c r="N118" s="158">
        <v>0</v>
      </c>
      <c r="O118" s="158">
        <f>ROUND(E118*N118,2)</f>
        <v>0</v>
      </c>
      <c r="P118" s="158">
        <v>0</v>
      </c>
      <c r="Q118" s="158">
        <f>ROUND(E118*P118,2)</f>
        <v>0</v>
      </c>
      <c r="R118" s="158"/>
      <c r="S118" s="158" t="s">
        <v>145</v>
      </c>
      <c r="T118" s="158" t="s">
        <v>145</v>
      </c>
      <c r="U118" s="158">
        <v>1.74</v>
      </c>
      <c r="V118" s="158">
        <f>ROUND(E118*U118,2)</f>
        <v>0.24</v>
      </c>
      <c r="W118" s="158"/>
      <c r="X118" s="158" t="s">
        <v>281</v>
      </c>
      <c r="Y118" s="149"/>
      <c r="Z118" s="149"/>
      <c r="AA118" s="149"/>
      <c r="AB118" s="149"/>
      <c r="AC118" s="149"/>
      <c r="AD118" s="149"/>
      <c r="AE118" s="149"/>
      <c r="AF118" s="149"/>
      <c r="AG118" s="149" t="s">
        <v>282</v>
      </c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x14ac:dyDescent="0.2">
      <c r="A119" s="167" t="s">
        <v>140</v>
      </c>
      <c r="B119" s="168" t="s">
        <v>84</v>
      </c>
      <c r="C119" s="186" t="s">
        <v>85</v>
      </c>
      <c r="D119" s="169"/>
      <c r="E119" s="170"/>
      <c r="F119" s="171"/>
      <c r="G119" s="172">
        <f>SUMIF(AG120:AG120,"&lt;&gt;NOR",G120:G120)</f>
        <v>0</v>
      </c>
      <c r="H119" s="166"/>
      <c r="I119" s="166">
        <f>SUM(I120:I120)</f>
        <v>0</v>
      </c>
      <c r="J119" s="166"/>
      <c r="K119" s="166">
        <f>SUM(K120:K120)</f>
        <v>0</v>
      </c>
      <c r="L119" s="166"/>
      <c r="M119" s="166">
        <f>SUM(M120:M120)</f>
        <v>0</v>
      </c>
      <c r="N119" s="166"/>
      <c r="O119" s="166">
        <f>SUM(O120:O120)</f>
        <v>0</v>
      </c>
      <c r="P119" s="166"/>
      <c r="Q119" s="166">
        <f>SUM(Q120:Q120)</f>
        <v>0</v>
      </c>
      <c r="R119" s="166"/>
      <c r="S119" s="166"/>
      <c r="T119" s="166"/>
      <c r="U119" s="166"/>
      <c r="V119" s="166">
        <f>SUM(V120:V120)</f>
        <v>0</v>
      </c>
      <c r="W119" s="166"/>
      <c r="X119" s="166"/>
      <c r="AG119" t="s">
        <v>141</v>
      </c>
    </row>
    <row r="120" spans="1:60" outlineLevel="1" x14ac:dyDescent="0.2">
      <c r="A120" s="179">
        <v>55</v>
      </c>
      <c r="B120" s="180" t="s">
        <v>312</v>
      </c>
      <c r="C120" s="189" t="s">
        <v>313</v>
      </c>
      <c r="D120" s="181" t="s">
        <v>223</v>
      </c>
      <c r="E120" s="182">
        <v>1</v>
      </c>
      <c r="F120" s="183"/>
      <c r="G120" s="184">
        <f>ROUND(E120*F120,2)</f>
        <v>0</v>
      </c>
      <c r="H120" s="159"/>
      <c r="I120" s="158">
        <f>ROUND(E120*H120,2)</f>
        <v>0</v>
      </c>
      <c r="J120" s="159"/>
      <c r="K120" s="158">
        <f>ROUND(E120*J120,2)</f>
        <v>0</v>
      </c>
      <c r="L120" s="158">
        <v>21</v>
      </c>
      <c r="M120" s="158">
        <f>G120*(1+L120/100)</f>
        <v>0</v>
      </c>
      <c r="N120" s="158">
        <v>0</v>
      </c>
      <c r="O120" s="158">
        <f>ROUND(E120*N120,2)</f>
        <v>0</v>
      </c>
      <c r="P120" s="158">
        <v>0</v>
      </c>
      <c r="Q120" s="158">
        <f>ROUND(E120*P120,2)</f>
        <v>0</v>
      </c>
      <c r="R120" s="158"/>
      <c r="S120" s="158" t="s">
        <v>163</v>
      </c>
      <c r="T120" s="158" t="s">
        <v>164</v>
      </c>
      <c r="U120" s="158">
        <v>0</v>
      </c>
      <c r="V120" s="158">
        <f>ROUND(E120*U120,2)</f>
        <v>0</v>
      </c>
      <c r="W120" s="158"/>
      <c r="X120" s="158" t="s">
        <v>146</v>
      </c>
      <c r="Y120" s="149"/>
      <c r="Z120" s="149"/>
      <c r="AA120" s="149"/>
      <c r="AB120" s="149"/>
      <c r="AC120" s="149"/>
      <c r="AD120" s="149"/>
      <c r="AE120" s="149"/>
      <c r="AF120" s="149"/>
      <c r="AG120" s="149" t="s">
        <v>147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x14ac:dyDescent="0.2">
      <c r="A121" s="167" t="s">
        <v>140</v>
      </c>
      <c r="B121" s="168" t="s">
        <v>86</v>
      </c>
      <c r="C121" s="186" t="s">
        <v>87</v>
      </c>
      <c r="D121" s="169"/>
      <c r="E121" s="170"/>
      <c r="F121" s="171"/>
      <c r="G121" s="172">
        <f>SUMIF(AG122:AG158,"&lt;&gt;NOR",G122:G158)</f>
        <v>0</v>
      </c>
      <c r="H121" s="166"/>
      <c r="I121" s="166">
        <f>SUM(I122:I158)</f>
        <v>0</v>
      </c>
      <c r="J121" s="166"/>
      <c r="K121" s="166">
        <f>SUM(K122:K158)</f>
        <v>0</v>
      </c>
      <c r="L121" s="166"/>
      <c r="M121" s="166">
        <f>SUM(M122:M158)</f>
        <v>0</v>
      </c>
      <c r="N121" s="166"/>
      <c r="O121" s="166">
        <f>SUM(O122:O158)</f>
        <v>2.96</v>
      </c>
      <c r="P121" s="166"/>
      <c r="Q121" s="166">
        <f>SUM(Q122:Q158)</f>
        <v>2.6399999999999997</v>
      </c>
      <c r="R121" s="166"/>
      <c r="S121" s="166"/>
      <c r="T121" s="166"/>
      <c r="U121" s="166"/>
      <c r="V121" s="166">
        <f>SUM(V122:V158)</f>
        <v>121.00999999999998</v>
      </c>
      <c r="W121" s="166"/>
      <c r="X121" s="166"/>
      <c r="AG121" t="s">
        <v>141</v>
      </c>
    </row>
    <row r="122" spans="1:60" outlineLevel="1" x14ac:dyDescent="0.2">
      <c r="A122" s="173">
        <v>56</v>
      </c>
      <c r="B122" s="174" t="s">
        <v>314</v>
      </c>
      <c r="C122" s="187" t="s">
        <v>315</v>
      </c>
      <c r="D122" s="175" t="s">
        <v>178</v>
      </c>
      <c r="E122" s="176">
        <v>94.86</v>
      </c>
      <c r="F122" s="177"/>
      <c r="G122" s="178">
        <f>ROUND(E122*F122,2)</f>
        <v>0</v>
      </c>
      <c r="H122" s="159"/>
      <c r="I122" s="158">
        <f>ROUND(E122*H122,2)</f>
        <v>0</v>
      </c>
      <c r="J122" s="159"/>
      <c r="K122" s="158">
        <f>ROUND(E122*J122,2)</f>
        <v>0</v>
      </c>
      <c r="L122" s="158">
        <v>21</v>
      </c>
      <c r="M122" s="158">
        <f>G122*(1+L122/100)</f>
        <v>0</v>
      </c>
      <c r="N122" s="158">
        <v>0</v>
      </c>
      <c r="O122" s="158">
        <f>ROUND(E122*N122,2)</f>
        <v>0</v>
      </c>
      <c r="P122" s="158">
        <v>5.0000000000000001E-3</v>
      </c>
      <c r="Q122" s="158">
        <f>ROUND(E122*P122,2)</f>
        <v>0.47</v>
      </c>
      <c r="R122" s="158"/>
      <c r="S122" s="158" t="s">
        <v>145</v>
      </c>
      <c r="T122" s="158" t="s">
        <v>145</v>
      </c>
      <c r="U122" s="158">
        <v>0.05</v>
      </c>
      <c r="V122" s="158">
        <f>ROUND(E122*U122,2)</f>
        <v>4.74</v>
      </c>
      <c r="W122" s="158"/>
      <c r="X122" s="158" t="s">
        <v>146</v>
      </c>
      <c r="Y122" s="149"/>
      <c r="Z122" s="149"/>
      <c r="AA122" s="149"/>
      <c r="AB122" s="149"/>
      <c r="AC122" s="149"/>
      <c r="AD122" s="149"/>
      <c r="AE122" s="149"/>
      <c r="AF122" s="149"/>
      <c r="AG122" s="149" t="s">
        <v>147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">
      <c r="A123" s="156"/>
      <c r="B123" s="157"/>
      <c r="C123" s="188" t="s">
        <v>316</v>
      </c>
      <c r="D123" s="160"/>
      <c r="E123" s="161">
        <v>94.86</v>
      </c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49"/>
      <c r="Z123" s="149"/>
      <c r="AA123" s="149"/>
      <c r="AB123" s="149"/>
      <c r="AC123" s="149"/>
      <c r="AD123" s="149"/>
      <c r="AE123" s="149"/>
      <c r="AF123" s="149"/>
      <c r="AG123" s="149" t="s">
        <v>149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">
      <c r="A124" s="173">
        <v>57</v>
      </c>
      <c r="B124" s="174" t="s">
        <v>317</v>
      </c>
      <c r="C124" s="187" t="s">
        <v>318</v>
      </c>
      <c r="D124" s="175" t="s">
        <v>259</v>
      </c>
      <c r="E124" s="176">
        <v>155.30000000000001</v>
      </c>
      <c r="F124" s="177"/>
      <c r="G124" s="178">
        <f>ROUND(E124*F124,2)</f>
        <v>0</v>
      </c>
      <c r="H124" s="159"/>
      <c r="I124" s="158">
        <f>ROUND(E124*H124,2)</f>
        <v>0</v>
      </c>
      <c r="J124" s="159"/>
      <c r="K124" s="158">
        <f>ROUND(E124*J124,2)</f>
        <v>0</v>
      </c>
      <c r="L124" s="158">
        <v>21</v>
      </c>
      <c r="M124" s="158">
        <f>G124*(1+L124/100)</f>
        <v>0</v>
      </c>
      <c r="N124" s="158">
        <v>0</v>
      </c>
      <c r="O124" s="158">
        <f>ROUND(E124*N124,2)</f>
        <v>0</v>
      </c>
      <c r="P124" s="158">
        <v>1.4E-2</v>
      </c>
      <c r="Q124" s="158">
        <f>ROUND(E124*P124,2)</f>
        <v>2.17</v>
      </c>
      <c r="R124" s="158"/>
      <c r="S124" s="158" t="s">
        <v>145</v>
      </c>
      <c r="T124" s="158" t="s">
        <v>145</v>
      </c>
      <c r="U124" s="158">
        <v>0.128</v>
      </c>
      <c r="V124" s="158">
        <f>ROUND(E124*U124,2)</f>
        <v>19.88</v>
      </c>
      <c r="W124" s="158"/>
      <c r="X124" s="158" t="s">
        <v>146</v>
      </c>
      <c r="Y124" s="149"/>
      <c r="Z124" s="149"/>
      <c r="AA124" s="149"/>
      <c r="AB124" s="149"/>
      <c r="AC124" s="149"/>
      <c r="AD124" s="149"/>
      <c r="AE124" s="149"/>
      <c r="AF124" s="149"/>
      <c r="AG124" s="149" t="s">
        <v>147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1" x14ac:dyDescent="0.2">
      <c r="A125" s="156"/>
      <c r="B125" s="157"/>
      <c r="C125" s="188" t="s">
        <v>319</v>
      </c>
      <c r="D125" s="160"/>
      <c r="E125" s="161">
        <v>111.6</v>
      </c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49"/>
      <c r="Z125" s="149"/>
      <c r="AA125" s="149"/>
      <c r="AB125" s="149"/>
      <c r="AC125" s="149"/>
      <c r="AD125" s="149"/>
      <c r="AE125" s="149"/>
      <c r="AF125" s="149"/>
      <c r="AG125" s="149" t="s">
        <v>149</v>
      </c>
      <c r="AH125" s="149">
        <v>0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1" x14ac:dyDescent="0.2">
      <c r="A126" s="156"/>
      <c r="B126" s="157"/>
      <c r="C126" s="188" t="s">
        <v>320</v>
      </c>
      <c r="D126" s="160"/>
      <c r="E126" s="161">
        <v>25.5</v>
      </c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49"/>
      <c r="Z126" s="149"/>
      <c r="AA126" s="149"/>
      <c r="AB126" s="149"/>
      <c r="AC126" s="149"/>
      <c r="AD126" s="149"/>
      <c r="AE126" s="149"/>
      <c r="AF126" s="149"/>
      <c r="AG126" s="149" t="s">
        <v>149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1" x14ac:dyDescent="0.2">
      <c r="A127" s="156"/>
      <c r="B127" s="157"/>
      <c r="C127" s="188" t="s">
        <v>321</v>
      </c>
      <c r="D127" s="160"/>
      <c r="E127" s="161">
        <v>18.2</v>
      </c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49"/>
      <c r="Z127" s="149"/>
      <c r="AA127" s="149"/>
      <c r="AB127" s="149"/>
      <c r="AC127" s="149"/>
      <c r="AD127" s="149"/>
      <c r="AE127" s="149"/>
      <c r="AF127" s="149"/>
      <c r="AG127" s="149" t="s">
        <v>149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1" x14ac:dyDescent="0.2">
      <c r="A128" s="173">
        <v>58</v>
      </c>
      <c r="B128" s="174" t="s">
        <v>322</v>
      </c>
      <c r="C128" s="187" t="s">
        <v>323</v>
      </c>
      <c r="D128" s="175" t="s">
        <v>259</v>
      </c>
      <c r="E128" s="176">
        <v>195.6</v>
      </c>
      <c r="F128" s="177"/>
      <c r="G128" s="178">
        <f>ROUND(E128*F128,2)</f>
        <v>0</v>
      </c>
      <c r="H128" s="159"/>
      <c r="I128" s="158">
        <f>ROUND(E128*H128,2)</f>
        <v>0</v>
      </c>
      <c r="J128" s="159"/>
      <c r="K128" s="158">
        <f>ROUND(E128*J128,2)</f>
        <v>0</v>
      </c>
      <c r="L128" s="158">
        <v>21</v>
      </c>
      <c r="M128" s="158">
        <f>G128*(1+L128/100)</f>
        <v>0</v>
      </c>
      <c r="N128" s="158">
        <v>9.8999999999999999E-4</v>
      </c>
      <c r="O128" s="158">
        <f>ROUND(E128*N128,2)</f>
        <v>0.19</v>
      </c>
      <c r="P128" s="158">
        <v>0</v>
      </c>
      <c r="Q128" s="158">
        <f>ROUND(E128*P128,2)</f>
        <v>0</v>
      </c>
      <c r="R128" s="158"/>
      <c r="S128" s="158" t="s">
        <v>145</v>
      </c>
      <c r="T128" s="158" t="s">
        <v>145</v>
      </c>
      <c r="U128" s="158">
        <v>0.36099999999999999</v>
      </c>
      <c r="V128" s="158">
        <f>ROUND(E128*U128,2)</f>
        <v>70.61</v>
      </c>
      <c r="W128" s="158"/>
      <c r="X128" s="158" t="s">
        <v>146</v>
      </c>
      <c r="Y128" s="149"/>
      <c r="Z128" s="149"/>
      <c r="AA128" s="149"/>
      <c r="AB128" s="149"/>
      <c r="AC128" s="149"/>
      <c r="AD128" s="149"/>
      <c r="AE128" s="149"/>
      <c r="AF128" s="149"/>
      <c r="AG128" s="149" t="s">
        <v>147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">
      <c r="A129" s="156"/>
      <c r="B129" s="157"/>
      <c r="C129" s="188" t="s">
        <v>324</v>
      </c>
      <c r="D129" s="160"/>
      <c r="E129" s="161">
        <v>25.5</v>
      </c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49"/>
      <c r="Z129" s="149"/>
      <c r="AA129" s="149"/>
      <c r="AB129" s="149"/>
      <c r="AC129" s="149"/>
      <c r="AD129" s="149"/>
      <c r="AE129" s="149"/>
      <c r="AF129" s="149"/>
      <c r="AG129" s="149" t="s">
        <v>149</v>
      </c>
      <c r="AH129" s="149">
        <v>0</v>
      </c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1" x14ac:dyDescent="0.2">
      <c r="A130" s="156"/>
      <c r="B130" s="157"/>
      <c r="C130" s="188" t="s">
        <v>325</v>
      </c>
      <c r="D130" s="160"/>
      <c r="E130" s="161">
        <v>111.6</v>
      </c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49"/>
      <c r="Z130" s="149"/>
      <c r="AA130" s="149"/>
      <c r="AB130" s="149"/>
      <c r="AC130" s="149"/>
      <c r="AD130" s="149"/>
      <c r="AE130" s="149"/>
      <c r="AF130" s="149"/>
      <c r="AG130" s="149" t="s">
        <v>149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">
      <c r="A131" s="156"/>
      <c r="B131" s="157"/>
      <c r="C131" s="188" t="s">
        <v>326</v>
      </c>
      <c r="D131" s="160"/>
      <c r="E131" s="161">
        <v>58.5</v>
      </c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49"/>
      <c r="Z131" s="149"/>
      <c r="AA131" s="149"/>
      <c r="AB131" s="149"/>
      <c r="AC131" s="149"/>
      <c r="AD131" s="149"/>
      <c r="AE131" s="149"/>
      <c r="AF131" s="149"/>
      <c r="AG131" s="149" t="s">
        <v>149</v>
      </c>
      <c r="AH131" s="149">
        <v>0</v>
      </c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1" x14ac:dyDescent="0.2">
      <c r="A132" s="179">
        <v>59</v>
      </c>
      <c r="B132" s="180" t="s">
        <v>327</v>
      </c>
      <c r="C132" s="189" t="s">
        <v>328</v>
      </c>
      <c r="D132" s="181" t="s">
        <v>178</v>
      </c>
      <c r="E132" s="182">
        <v>94.86</v>
      </c>
      <c r="F132" s="183"/>
      <c r="G132" s="184">
        <f>ROUND(E132*F132,2)</f>
        <v>0</v>
      </c>
      <c r="H132" s="159"/>
      <c r="I132" s="158">
        <f>ROUND(E132*H132,2)</f>
        <v>0</v>
      </c>
      <c r="J132" s="159"/>
      <c r="K132" s="158">
        <f>ROUND(E132*J132,2)</f>
        <v>0</v>
      </c>
      <c r="L132" s="158">
        <v>21</v>
      </c>
      <c r="M132" s="158">
        <f>G132*(1+L132/100)</f>
        <v>0</v>
      </c>
      <c r="N132" s="158">
        <v>0</v>
      </c>
      <c r="O132" s="158">
        <f>ROUND(E132*N132,2)</f>
        <v>0</v>
      </c>
      <c r="P132" s="158">
        <v>0</v>
      </c>
      <c r="Q132" s="158">
        <f>ROUND(E132*P132,2)</f>
        <v>0</v>
      </c>
      <c r="R132" s="158"/>
      <c r="S132" s="158" t="s">
        <v>145</v>
      </c>
      <c r="T132" s="158" t="s">
        <v>145</v>
      </c>
      <c r="U132" s="158">
        <v>0.156</v>
      </c>
      <c r="V132" s="158">
        <f>ROUND(E132*U132,2)</f>
        <v>14.8</v>
      </c>
      <c r="W132" s="158"/>
      <c r="X132" s="158" t="s">
        <v>146</v>
      </c>
      <c r="Y132" s="149"/>
      <c r="Z132" s="149"/>
      <c r="AA132" s="149"/>
      <c r="AB132" s="149"/>
      <c r="AC132" s="149"/>
      <c r="AD132" s="149"/>
      <c r="AE132" s="149"/>
      <c r="AF132" s="149"/>
      <c r="AG132" s="149" t="s">
        <v>147</v>
      </c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">
      <c r="A133" s="173">
        <v>60</v>
      </c>
      <c r="B133" s="174" t="s">
        <v>329</v>
      </c>
      <c r="C133" s="187" t="s">
        <v>330</v>
      </c>
      <c r="D133" s="175" t="s">
        <v>178</v>
      </c>
      <c r="E133" s="176">
        <v>94.86</v>
      </c>
      <c r="F133" s="177"/>
      <c r="G133" s="178">
        <f>ROUND(E133*F133,2)</f>
        <v>0</v>
      </c>
      <c r="H133" s="159"/>
      <c r="I133" s="158">
        <f>ROUND(E133*H133,2)</f>
        <v>0</v>
      </c>
      <c r="J133" s="159"/>
      <c r="K133" s="158">
        <f>ROUND(E133*J133,2)</f>
        <v>0</v>
      </c>
      <c r="L133" s="158">
        <v>21</v>
      </c>
      <c r="M133" s="158">
        <f>G133*(1+L133/100)</f>
        <v>0</v>
      </c>
      <c r="N133" s="158">
        <v>0</v>
      </c>
      <c r="O133" s="158">
        <f>ROUND(E133*N133,2)</f>
        <v>0</v>
      </c>
      <c r="P133" s="158">
        <v>0</v>
      </c>
      <c r="Q133" s="158">
        <f>ROUND(E133*P133,2)</f>
        <v>0</v>
      </c>
      <c r="R133" s="158"/>
      <c r="S133" s="158" t="s">
        <v>145</v>
      </c>
      <c r="T133" s="158" t="s">
        <v>145</v>
      </c>
      <c r="U133" s="158">
        <v>5.5E-2</v>
      </c>
      <c r="V133" s="158">
        <f>ROUND(E133*U133,2)</f>
        <v>5.22</v>
      </c>
      <c r="W133" s="158"/>
      <c r="X133" s="158" t="s">
        <v>146</v>
      </c>
      <c r="Y133" s="149"/>
      <c r="Z133" s="149"/>
      <c r="AA133" s="149"/>
      <c r="AB133" s="149"/>
      <c r="AC133" s="149"/>
      <c r="AD133" s="149"/>
      <c r="AE133" s="149"/>
      <c r="AF133" s="149"/>
      <c r="AG133" s="149" t="s">
        <v>147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">
      <c r="A134" s="156"/>
      <c r="B134" s="157"/>
      <c r="C134" s="188" t="s">
        <v>316</v>
      </c>
      <c r="D134" s="160"/>
      <c r="E134" s="161">
        <v>94.86</v>
      </c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49"/>
      <c r="Z134" s="149"/>
      <c r="AA134" s="149"/>
      <c r="AB134" s="149"/>
      <c r="AC134" s="149"/>
      <c r="AD134" s="149"/>
      <c r="AE134" s="149"/>
      <c r="AF134" s="149"/>
      <c r="AG134" s="149" t="s">
        <v>149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1" x14ac:dyDescent="0.2">
      <c r="A135" s="173">
        <v>61</v>
      </c>
      <c r="B135" s="174" t="s">
        <v>331</v>
      </c>
      <c r="C135" s="187" t="s">
        <v>332</v>
      </c>
      <c r="D135" s="175" t="s">
        <v>178</v>
      </c>
      <c r="E135" s="176">
        <v>6.9188000000000001</v>
      </c>
      <c r="F135" s="177"/>
      <c r="G135" s="178">
        <f>ROUND(E135*F135,2)</f>
        <v>0</v>
      </c>
      <c r="H135" s="159"/>
      <c r="I135" s="158">
        <f>ROUND(E135*H135,2)</f>
        <v>0</v>
      </c>
      <c r="J135" s="159"/>
      <c r="K135" s="158">
        <f>ROUND(E135*J135,2)</f>
        <v>0</v>
      </c>
      <c r="L135" s="158">
        <v>21</v>
      </c>
      <c r="M135" s="158">
        <f>G135*(1+L135/100)</f>
        <v>0</v>
      </c>
      <c r="N135" s="158">
        <v>0</v>
      </c>
      <c r="O135" s="158">
        <f>ROUND(E135*N135,2)</f>
        <v>0</v>
      </c>
      <c r="P135" s="158">
        <v>0</v>
      </c>
      <c r="Q135" s="158">
        <f>ROUND(E135*P135,2)</f>
        <v>0</v>
      </c>
      <c r="R135" s="158"/>
      <c r="S135" s="158" t="s">
        <v>145</v>
      </c>
      <c r="T135" s="158" t="s">
        <v>145</v>
      </c>
      <c r="U135" s="158">
        <v>8.2989999999999994E-2</v>
      </c>
      <c r="V135" s="158">
        <f>ROUND(E135*U135,2)</f>
        <v>0.56999999999999995</v>
      </c>
      <c r="W135" s="158"/>
      <c r="X135" s="158" t="s">
        <v>146</v>
      </c>
      <c r="Y135" s="149"/>
      <c r="Z135" s="149"/>
      <c r="AA135" s="149"/>
      <c r="AB135" s="149"/>
      <c r="AC135" s="149"/>
      <c r="AD135" s="149"/>
      <c r="AE135" s="149"/>
      <c r="AF135" s="149"/>
      <c r="AG135" s="149" t="s">
        <v>147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ht="33.75" outlineLevel="1" x14ac:dyDescent="0.2">
      <c r="A136" s="156"/>
      <c r="B136" s="157"/>
      <c r="C136" s="188" t="s">
        <v>333</v>
      </c>
      <c r="D136" s="160"/>
      <c r="E136" s="161">
        <v>6.9188000000000001</v>
      </c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49"/>
      <c r="Z136" s="149"/>
      <c r="AA136" s="149"/>
      <c r="AB136" s="149"/>
      <c r="AC136" s="149"/>
      <c r="AD136" s="149"/>
      <c r="AE136" s="149"/>
      <c r="AF136" s="149"/>
      <c r="AG136" s="149" t="s">
        <v>149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1" x14ac:dyDescent="0.2">
      <c r="A137" s="179">
        <v>62</v>
      </c>
      <c r="B137" s="180" t="s">
        <v>334</v>
      </c>
      <c r="C137" s="189" t="s">
        <v>335</v>
      </c>
      <c r="D137" s="181" t="s">
        <v>144</v>
      </c>
      <c r="E137" s="182">
        <v>4.2914399999999997</v>
      </c>
      <c r="F137" s="183"/>
      <c r="G137" s="184">
        <f>ROUND(E137*F137,2)</f>
        <v>0</v>
      </c>
      <c r="H137" s="159"/>
      <c r="I137" s="158">
        <f>ROUND(E137*H137,2)</f>
        <v>0</v>
      </c>
      <c r="J137" s="159"/>
      <c r="K137" s="158">
        <f>ROUND(E137*J137,2)</f>
        <v>0</v>
      </c>
      <c r="L137" s="158">
        <v>21</v>
      </c>
      <c r="M137" s="158">
        <f>G137*(1+L137/100)</f>
        <v>0</v>
      </c>
      <c r="N137" s="158">
        <v>1.6500000000000001E-2</v>
      </c>
      <c r="O137" s="158">
        <f>ROUND(E137*N137,2)</f>
        <v>7.0000000000000007E-2</v>
      </c>
      <c r="P137" s="158">
        <v>0</v>
      </c>
      <c r="Q137" s="158">
        <f>ROUND(E137*P137,2)</f>
        <v>0</v>
      </c>
      <c r="R137" s="158"/>
      <c r="S137" s="158" t="s">
        <v>145</v>
      </c>
      <c r="T137" s="158" t="s">
        <v>145</v>
      </c>
      <c r="U137" s="158">
        <v>0</v>
      </c>
      <c r="V137" s="158">
        <f>ROUND(E137*U137,2)</f>
        <v>0</v>
      </c>
      <c r="W137" s="158"/>
      <c r="X137" s="158" t="s">
        <v>146</v>
      </c>
      <c r="Y137" s="149"/>
      <c r="Z137" s="149"/>
      <c r="AA137" s="149"/>
      <c r="AB137" s="149"/>
      <c r="AC137" s="149"/>
      <c r="AD137" s="149"/>
      <c r="AE137" s="149"/>
      <c r="AF137" s="149"/>
      <c r="AG137" s="149" t="s">
        <v>147</v>
      </c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1" x14ac:dyDescent="0.2">
      <c r="A138" s="179">
        <v>63</v>
      </c>
      <c r="B138" s="180" t="s">
        <v>336</v>
      </c>
      <c r="C138" s="189" t="s">
        <v>337</v>
      </c>
      <c r="D138" s="181" t="s">
        <v>170</v>
      </c>
      <c r="E138" s="182">
        <v>14</v>
      </c>
      <c r="F138" s="183"/>
      <c r="G138" s="184">
        <f>ROUND(E138*F138,2)</f>
        <v>0</v>
      </c>
      <c r="H138" s="159"/>
      <c r="I138" s="158">
        <f>ROUND(E138*H138,2)</f>
        <v>0</v>
      </c>
      <c r="J138" s="159"/>
      <c r="K138" s="158">
        <f>ROUND(E138*J138,2)</f>
        <v>0</v>
      </c>
      <c r="L138" s="158">
        <v>21</v>
      </c>
      <c r="M138" s="158">
        <f>G138*(1+L138/100)</f>
        <v>0</v>
      </c>
      <c r="N138" s="158">
        <v>0</v>
      </c>
      <c r="O138" s="158">
        <f>ROUND(E138*N138,2)</f>
        <v>0</v>
      </c>
      <c r="P138" s="158">
        <v>0</v>
      </c>
      <c r="Q138" s="158">
        <f>ROUND(E138*P138,2)</f>
        <v>0</v>
      </c>
      <c r="R138" s="158"/>
      <c r="S138" s="158" t="s">
        <v>163</v>
      </c>
      <c r="T138" s="158" t="s">
        <v>164</v>
      </c>
      <c r="U138" s="158">
        <v>0</v>
      </c>
      <c r="V138" s="158">
        <f>ROUND(E138*U138,2)</f>
        <v>0</v>
      </c>
      <c r="W138" s="158"/>
      <c r="X138" s="158" t="s">
        <v>146</v>
      </c>
      <c r="Y138" s="149"/>
      <c r="Z138" s="149"/>
      <c r="AA138" s="149"/>
      <c r="AB138" s="149"/>
      <c r="AC138" s="149"/>
      <c r="AD138" s="149"/>
      <c r="AE138" s="149"/>
      <c r="AF138" s="149"/>
      <c r="AG138" s="149" t="s">
        <v>147</v>
      </c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1" x14ac:dyDescent="0.2">
      <c r="A139" s="173">
        <v>64</v>
      </c>
      <c r="B139" s="174" t="s">
        <v>338</v>
      </c>
      <c r="C139" s="187" t="s">
        <v>339</v>
      </c>
      <c r="D139" s="175" t="s">
        <v>144</v>
      </c>
      <c r="E139" s="176">
        <v>4.2914399999999997</v>
      </c>
      <c r="F139" s="177"/>
      <c r="G139" s="178">
        <f>ROUND(E139*F139,2)</f>
        <v>0</v>
      </c>
      <c r="H139" s="159"/>
      <c r="I139" s="158">
        <f>ROUND(E139*H139,2)</f>
        <v>0</v>
      </c>
      <c r="J139" s="159"/>
      <c r="K139" s="158">
        <f>ROUND(E139*J139,2)</f>
        <v>0</v>
      </c>
      <c r="L139" s="158">
        <v>21</v>
      </c>
      <c r="M139" s="158">
        <f>G139*(1+L139/100)</f>
        <v>0</v>
      </c>
      <c r="N139" s="158">
        <v>2.3570000000000001E-2</v>
      </c>
      <c r="O139" s="158">
        <f>ROUND(E139*N139,2)</f>
        <v>0.1</v>
      </c>
      <c r="P139" s="158">
        <v>0</v>
      </c>
      <c r="Q139" s="158">
        <f>ROUND(E139*P139,2)</f>
        <v>0</v>
      </c>
      <c r="R139" s="158"/>
      <c r="S139" s="158" t="s">
        <v>145</v>
      </c>
      <c r="T139" s="158" t="s">
        <v>145</v>
      </c>
      <c r="U139" s="158">
        <v>0</v>
      </c>
      <c r="V139" s="158">
        <f>ROUND(E139*U139,2)</f>
        <v>0</v>
      </c>
      <c r="W139" s="158"/>
      <c r="X139" s="158" t="s">
        <v>146</v>
      </c>
      <c r="Y139" s="149"/>
      <c r="Z139" s="149"/>
      <c r="AA139" s="149"/>
      <c r="AB139" s="149"/>
      <c r="AC139" s="149"/>
      <c r="AD139" s="149"/>
      <c r="AE139" s="149"/>
      <c r="AF139" s="149"/>
      <c r="AG139" s="149" t="s">
        <v>147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1" x14ac:dyDescent="0.2">
      <c r="A140" s="156"/>
      <c r="B140" s="157"/>
      <c r="C140" s="188" t="s">
        <v>340</v>
      </c>
      <c r="D140" s="160"/>
      <c r="E140" s="161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49"/>
      <c r="Z140" s="149"/>
      <c r="AA140" s="149"/>
      <c r="AB140" s="149"/>
      <c r="AC140" s="149"/>
      <c r="AD140" s="149"/>
      <c r="AE140" s="149"/>
      <c r="AF140" s="149"/>
      <c r="AG140" s="149" t="s">
        <v>149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">
      <c r="A141" s="156"/>
      <c r="B141" s="157"/>
      <c r="C141" s="188" t="s">
        <v>341</v>
      </c>
      <c r="D141" s="160"/>
      <c r="E141" s="161">
        <v>0.57120000000000004</v>
      </c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49"/>
      <c r="Z141" s="149"/>
      <c r="AA141" s="149"/>
      <c r="AB141" s="149"/>
      <c r="AC141" s="149"/>
      <c r="AD141" s="149"/>
      <c r="AE141" s="149"/>
      <c r="AF141" s="149"/>
      <c r="AG141" s="149" t="s">
        <v>149</v>
      </c>
      <c r="AH141" s="149">
        <v>0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">
      <c r="A142" s="156"/>
      <c r="B142" s="157"/>
      <c r="C142" s="188" t="s">
        <v>342</v>
      </c>
      <c r="D142" s="160"/>
      <c r="E142" s="161">
        <v>1.7856000000000001</v>
      </c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49"/>
      <c r="Z142" s="149"/>
      <c r="AA142" s="149"/>
      <c r="AB142" s="149"/>
      <c r="AC142" s="149"/>
      <c r="AD142" s="149"/>
      <c r="AE142" s="149"/>
      <c r="AF142" s="149"/>
      <c r="AG142" s="149" t="s">
        <v>149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1" x14ac:dyDescent="0.2">
      <c r="A143" s="156"/>
      <c r="B143" s="157"/>
      <c r="C143" s="188" t="s">
        <v>343</v>
      </c>
      <c r="D143" s="160"/>
      <c r="E143" s="161">
        <v>0.74880000000000002</v>
      </c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49"/>
      <c r="Z143" s="149"/>
      <c r="AA143" s="149"/>
      <c r="AB143" s="149"/>
      <c r="AC143" s="149"/>
      <c r="AD143" s="149"/>
      <c r="AE143" s="149"/>
      <c r="AF143" s="149"/>
      <c r="AG143" s="149" t="s">
        <v>149</v>
      </c>
      <c r="AH143" s="149">
        <v>0</v>
      </c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">
      <c r="A144" s="156"/>
      <c r="B144" s="157"/>
      <c r="C144" s="190" t="s">
        <v>344</v>
      </c>
      <c r="D144" s="162"/>
      <c r="E144" s="163">
        <v>3.1055999999999999</v>
      </c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49"/>
      <c r="Z144" s="149"/>
      <c r="AA144" s="149"/>
      <c r="AB144" s="149"/>
      <c r="AC144" s="149"/>
      <c r="AD144" s="149"/>
      <c r="AE144" s="149"/>
      <c r="AF144" s="149"/>
      <c r="AG144" s="149" t="s">
        <v>149</v>
      </c>
      <c r="AH144" s="149">
        <v>1</v>
      </c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1" x14ac:dyDescent="0.2">
      <c r="A145" s="156"/>
      <c r="B145" s="157"/>
      <c r="C145" s="188" t="s">
        <v>345</v>
      </c>
      <c r="D145" s="160"/>
      <c r="E145" s="161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49"/>
      <c r="Z145" s="149"/>
      <c r="AA145" s="149"/>
      <c r="AB145" s="149"/>
      <c r="AC145" s="149"/>
      <c r="AD145" s="149"/>
      <c r="AE145" s="149"/>
      <c r="AF145" s="149"/>
      <c r="AG145" s="149" t="s">
        <v>149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">
      <c r="A146" s="156"/>
      <c r="B146" s="157"/>
      <c r="C146" s="188" t="s">
        <v>346</v>
      </c>
      <c r="D146" s="160"/>
      <c r="E146" s="161">
        <v>0.26784000000000002</v>
      </c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49"/>
      <c r="Z146" s="149"/>
      <c r="AA146" s="149"/>
      <c r="AB146" s="149"/>
      <c r="AC146" s="149"/>
      <c r="AD146" s="149"/>
      <c r="AE146" s="149"/>
      <c r="AF146" s="149"/>
      <c r="AG146" s="149" t="s">
        <v>149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1" x14ac:dyDescent="0.2">
      <c r="A147" s="156"/>
      <c r="B147" s="157"/>
      <c r="C147" s="188" t="s">
        <v>347</v>
      </c>
      <c r="D147" s="160"/>
      <c r="E147" s="161">
        <v>0.91800000000000004</v>
      </c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49"/>
      <c r="Z147" s="149"/>
      <c r="AA147" s="149"/>
      <c r="AB147" s="149"/>
      <c r="AC147" s="149"/>
      <c r="AD147" s="149"/>
      <c r="AE147" s="149"/>
      <c r="AF147" s="149"/>
      <c r="AG147" s="149" t="s">
        <v>149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1" x14ac:dyDescent="0.2">
      <c r="A148" s="156"/>
      <c r="B148" s="157"/>
      <c r="C148" s="190" t="s">
        <v>344</v>
      </c>
      <c r="D148" s="162"/>
      <c r="E148" s="163">
        <v>1.18584</v>
      </c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49"/>
      <c r="Z148" s="149"/>
      <c r="AA148" s="149"/>
      <c r="AB148" s="149"/>
      <c r="AC148" s="149"/>
      <c r="AD148" s="149"/>
      <c r="AE148" s="149"/>
      <c r="AF148" s="149"/>
      <c r="AG148" s="149" t="s">
        <v>149</v>
      </c>
      <c r="AH148" s="149">
        <v>1</v>
      </c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1" x14ac:dyDescent="0.2">
      <c r="A149" s="173">
        <v>65</v>
      </c>
      <c r="B149" s="174" t="s">
        <v>348</v>
      </c>
      <c r="C149" s="187" t="s">
        <v>349</v>
      </c>
      <c r="D149" s="175" t="s">
        <v>144</v>
      </c>
      <c r="E149" s="176">
        <v>3.4161600000000001</v>
      </c>
      <c r="F149" s="177"/>
      <c r="G149" s="178">
        <f>ROUND(E149*F149,2)</f>
        <v>0</v>
      </c>
      <c r="H149" s="159"/>
      <c r="I149" s="158">
        <f>ROUND(E149*H149,2)</f>
        <v>0</v>
      </c>
      <c r="J149" s="159"/>
      <c r="K149" s="158">
        <f>ROUND(E149*J149,2)</f>
        <v>0</v>
      </c>
      <c r="L149" s="158">
        <v>21</v>
      </c>
      <c r="M149" s="158">
        <f>G149*(1+L149/100)</f>
        <v>0</v>
      </c>
      <c r="N149" s="158">
        <v>0.55000000000000004</v>
      </c>
      <c r="O149" s="158">
        <f>ROUND(E149*N149,2)</f>
        <v>1.88</v>
      </c>
      <c r="P149" s="158">
        <v>0</v>
      </c>
      <c r="Q149" s="158">
        <f>ROUND(E149*P149,2)</f>
        <v>0</v>
      </c>
      <c r="R149" s="158"/>
      <c r="S149" s="158" t="s">
        <v>163</v>
      </c>
      <c r="T149" s="158" t="s">
        <v>164</v>
      </c>
      <c r="U149" s="158">
        <v>0</v>
      </c>
      <c r="V149" s="158">
        <f>ROUND(E149*U149,2)</f>
        <v>0</v>
      </c>
      <c r="W149" s="158"/>
      <c r="X149" s="158" t="s">
        <v>165</v>
      </c>
      <c r="Y149" s="149"/>
      <c r="Z149" s="149"/>
      <c r="AA149" s="149"/>
      <c r="AB149" s="149"/>
      <c r="AC149" s="149"/>
      <c r="AD149" s="149"/>
      <c r="AE149" s="149"/>
      <c r="AF149" s="149"/>
      <c r="AG149" s="149" t="s">
        <v>166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1" x14ac:dyDescent="0.2">
      <c r="A150" s="156"/>
      <c r="B150" s="157"/>
      <c r="C150" s="188" t="s">
        <v>340</v>
      </c>
      <c r="D150" s="160"/>
      <c r="E150" s="161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49"/>
      <c r="Z150" s="149"/>
      <c r="AA150" s="149"/>
      <c r="AB150" s="149"/>
      <c r="AC150" s="149"/>
      <c r="AD150" s="149"/>
      <c r="AE150" s="149"/>
      <c r="AF150" s="149"/>
      <c r="AG150" s="149" t="s">
        <v>149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">
      <c r="A151" s="156"/>
      <c r="B151" s="157"/>
      <c r="C151" s="188" t="s">
        <v>350</v>
      </c>
      <c r="D151" s="160"/>
      <c r="E151" s="161">
        <v>0.62831999999999999</v>
      </c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49"/>
      <c r="Z151" s="149"/>
      <c r="AA151" s="149"/>
      <c r="AB151" s="149"/>
      <c r="AC151" s="149"/>
      <c r="AD151" s="149"/>
      <c r="AE151" s="149"/>
      <c r="AF151" s="149"/>
      <c r="AG151" s="149" t="s">
        <v>149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">
      <c r="A152" s="156"/>
      <c r="B152" s="157"/>
      <c r="C152" s="188" t="s">
        <v>351</v>
      </c>
      <c r="D152" s="160"/>
      <c r="E152" s="161">
        <v>1.9641599999999999</v>
      </c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49"/>
      <c r="Z152" s="149"/>
      <c r="AA152" s="149"/>
      <c r="AB152" s="149"/>
      <c r="AC152" s="149"/>
      <c r="AD152" s="149"/>
      <c r="AE152" s="149"/>
      <c r="AF152" s="149"/>
      <c r="AG152" s="149" t="s">
        <v>149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1" x14ac:dyDescent="0.2">
      <c r="A153" s="156"/>
      <c r="B153" s="157"/>
      <c r="C153" s="188" t="s">
        <v>352</v>
      </c>
      <c r="D153" s="160"/>
      <c r="E153" s="161">
        <v>0.82367999999999997</v>
      </c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49"/>
      <c r="Z153" s="149"/>
      <c r="AA153" s="149"/>
      <c r="AB153" s="149"/>
      <c r="AC153" s="149"/>
      <c r="AD153" s="149"/>
      <c r="AE153" s="149"/>
      <c r="AF153" s="149"/>
      <c r="AG153" s="149" t="s">
        <v>149</v>
      </c>
      <c r="AH153" s="149">
        <v>0</v>
      </c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1" x14ac:dyDescent="0.2">
      <c r="A154" s="173">
        <v>66</v>
      </c>
      <c r="B154" s="174" t="s">
        <v>353</v>
      </c>
      <c r="C154" s="187" t="s">
        <v>354</v>
      </c>
      <c r="D154" s="175" t="s">
        <v>144</v>
      </c>
      <c r="E154" s="176">
        <v>1.3044199999999999</v>
      </c>
      <c r="F154" s="177"/>
      <c r="G154" s="178">
        <f>ROUND(E154*F154,2)</f>
        <v>0</v>
      </c>
      <c r="H154" s="159"/>
      <c r="I154" s="158">
        <f>ROUND(E154*H154,2)</f>
        <v>0</v>
      </c>
      <c r="J154" s="159"/>
      <c r="K154" s="158">
        <f>ROUND(E154*J154,2)</f>
        <v>0</v>
      </c>
      <c r="L154" s="158">
        <v>21</v>
      </c>
      <c r="M154" s="158">
        <f>G154*(1+L154/100)</f>
        <v>0</v>
      </c>
      <c r="N154" s="158">
        <v>0.55000000000000004</v>
      </c>
      <c r="O154" s="158">
        <f>ROUND(E154*N154,2)</f>
        <v>0.72</v>
      </c>
      <c r="P154" s="158">
        <v>0</v>
      </c>
      <c r="Q154" s="158">
        <f>ROUND(E154*P154,2)</f>
        <v>0</v>
      </c>
      <c r="R154" s="158"/>
      <c r="S154" s="158" t="s">
        <v>163</v>
      </c>
      <c r="T154" s="158" t="s">
        <v>164</v>
      </c>
      <c r="U154" s="158">
        <v>0</v>
      </c>
      <c r="V154" s="158">
        <f>ROUND(E154*U154,2)</f>
        <v>0</v>
      </c>
      <c r="W154" s="158"/>
      <c r="X154" s="158" t="s">
        <v>165</v>
      </c>
      <c r="Y154" s="149"/>
      <c r="Z154" s="149"/>
      <c r="AA154" s="149"/>
      <c r="AB154" s="149"/>
      <c r="AC154" s="149"/>
      <c r="AD154" s="149"/>
      <c r="AE154" s="149"/>
      <c r="AF154" s="149"/>
      <c r="AG154" s="149" t="s">
        <v>166</v>
      </c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1" x14ac:dyDescent="0.2">
      <c r="A155" s="156"/>
      <c r="B155" s="157"/>
      <c r="C155" s="188" t="s">
        <v>345</v>
      </c>
      <c r="D155" s="160"/>
      <c r="E155" s="161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49"/>
      <c r="Z155" s="149"/>
      <c r="AA155" s="149"/>
      <c r="AB155" s="149"/>
      <c r="AC155" s="149"/>
      <c r="AD155" s="149"/>
      <c r="AE155" s="149"/>
      <c r="AF155" s="149"/>
      <c r="AG155" s="149" t="s">
        <v>149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1" x14ac:dyDescent="0.2">
      <c r="A156" s="156"/>
      <c r="B156" s="157"/>
      <c r="C156" s="188" t="s">
        <v>355</v>
      </c>
      <c r="D156" s="160"/>
      <c r="E156" s="161">
        <v>0.29461999999999999</v>
      </c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49"/>
      <c r="Z156" s="149"/>
      <c r="AA156" s="149"/>
      <c r="AB156" s="149"/>
      <c r="AC156" s="149"/>
      <c r="AD156" s="149"/>
      <c r="AE156" s="149"/>
      <c r="AF156" s="149"/>
      <c r="AG156" s="149" t="s">
        <v>149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">
      <c r="A157" s="156"/>
      <c r="B157" s="157"/>
      <c r="C157" s="188" t="s">
        <v>356</v>
      </c>
      <c r="D157" s="160"/>
      <c r="E157" s="161">
        <v>1.0098</v>
      </c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49"/>
      <c r="Z157" s="149"/>
      <c r="AA157" s="149"/>
      <c r="AB157" s="149"/>
      <c r="AC157" s="149"/>
      <c r="AD157" s="149"/>
      <c r="AE157" s="149"/>
      <c r="AF157" s="149"/>
      <c r="AG157" s="149" t="s">
        <v>149</v>
      </c>
      <c r="AH157" s="149">
        <v>0</v>
      </c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ht="22.5" outlineLevel="1" x14ac:dyDescent="0.2">
      <c r="A158" s="179">
        <v>67</v>
      </c>
      <c r="B158" s="180" t="s">
        <v>357</v>
      </c>
      <c r="C158" s="189" t="s">
        <v>358</v>
      </c>
      <c r="D158" s="181" t="s">
        <v>162</v>
      </c>
      <c r="E158" s="182">
        <v>2.9619200000000001</v>
      </c>
      <c r="F158" s="183"/>
      <c r="G158" s="184">
        <f>ROUND(E158*F158,2)</f>
        <v>0</v>
      </c>
      <c r="H158" s="159"/>
      <c r="I158" s="158">
        <f>ROUND(E158*H158,2)</f>
        <v>0</v>
      </c>
      <c r="J158" s="159"/>
      <c r="K158" s="158">
        <f>ROUND(E158*J158,2)</f>
        <v>0</v>
      </c>
      <c r="L158" s="158">
        <v>21</v>
      </c>
      <c r="M158" s="158">
        <f>G158*(1+L158/100)</f>
        <v>0</v>
      </c>
      <c r="N158" s="158">
        <v>0</v>
      </c>
      <c r="O158" s="158">
        <f>ROUND(E158*N158,2)</f>
        <v>0</v>
      </c>
      <c r="P158" s="158">
        <v>0</v>
      </c>
      <c r="Q158" s="158">
        <f>ROUND(E158*P158,2)</f>
        <v>0</v>
      </c>
      <c r="R158" s="158"/>
      <c r="S158" s="158" t="s">
        <v>145</v>
      </c>
      <c r="T158" s="158" t="s">
        <v>145</v>
      </c>
      <c r="U158" s="158">
        <v>1.7509999999999999</v>
      </c>
      <c r="V158" s="158">
        <f>ROUND(E158*U158,2)</f>
        <v>5.19</v>
      </c>
      <c r="W158" s="158"/>
      <c r="X158" s="158" t="s">
        <v>281</v>
      </c>
      <c r="Y158" s="149"/>
      <c r="Z158" s="149"/>
      <c r="AA158" s="149"/>
      <c r="AB158" s="149"/>
      <c r="AC158" s="149"/>
      <c r="AD158" s="149"/>
      <c r="AE158" s="149"/>
      <c r="AF158" s="149"/>
      <c r="AG158" s="149" t="s">
        <v>282</v>
      </c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x14ac:dyDescent="0.2">
      <c r="A159" s="167" t="s">
        <v>140</v>
      </c>
      <c r="B159" s="168" t="s">
        <v>88</v>
      </c>
      <c r="C159" s="186" t="s">
        <v>89</v>
      </c>
      <c r="D159" s="169"/>
      <c r="E159" s="170"/>
      <c r="F159" s="171"/>
      <c r="G159" s="172">
        <f>SUMIF(AG160:AG164,"&lt;&gt;NOR",G160:G164)</f>
        <v>0</v>
      </c>
      <c r="H159" s="166"/>
      <c r="I159" s="166">
        <f>SUM(I160:I164)</f>
        <v>0</v>
      </c>
      <c r="J159" s="166"/>
      <c r="K159" s="166">
        <f>SUM(K160:K164)</f>
        <v>0</v>
      </c>
      <c r="L159" s="166"/>
      <c r="M159" s="166">
        <f>SUM(M160:M164)</f>
        <v>0</v>
      </c>
      <c r="N159" s="166"/>
      <c r="O159" s="166">
        <f>SUM(O160:O164)</f>
        <v>0.70000000000000007</v>
      </c>
      <c r="P159" s="166"/>
      <c r="Q159" s="166">
        <f>SUM(Q160:Q164)</f>
        <v>0.02</v>
      </c>
      <c r="R159" s="166"/>
      <c r="S159" s="166"/>
      <c r="T159" s="166"/>
      <c r="U159" s="166"/>
      <c r="V159" s="166">
        <f>SUM(V160:V164)</f>
        <v>62.279999999999994</v>
      </c>
      <c r="W159" s="166"/>
      <c r="X159" s="166"/>
      <c r="AG159" t="s">
        <v>141</v>
      </c>
    </row>
    <row r="160" spans="1:60" ht="22.5" outlineLevel="1" x14ac:dyDescent="0.2">
      <c r="A160" s="173">
        <v>68</v>
      </c>
      <c r="B160" s="174" t="s">
        <v>359</v>
      </c>
      <c r="C160" s="187" t="s">
        <v>360</v>
      </c>
      <c r="D160" s="175" t="s">
        <v>178</v>
      </c>
      <c r="E160" s="176">
        <v>52.5</v>
      </c>
      <c r="F160" s="177"/>
      <c r="G160" s="178">
        <f>ROUND(E160*F160,2)</f>
        <v>0</v>
      </c>
      <c r="H160" s="159"/>
      <c r="I160" s="158">
        <f>ROUND(E160*H160,2)</f>
        <v>0</v>
      </c>
      <c r="J160" s="159"/>
      <c r="K160" s="158">
        <f>ROUND(E160*J160,2)</f>
        <v>0</v>
      </c>
      <c r="L160" s="158">
        <v>21</v>
      </c>
      <c r="M160" s="158">
        <f>G160*(1+L160/100)</f>
        <v>0</v>
      </c>
      <c r="N160" s="158">
        <v>1.2149999999999999E-2</v>
      </c>
      <c r="O160" s="158">
        <f>ROUND(E160*N160,2)</f>
        <v>0.64</v>
      </c>
      <c r="P160" s="158">
        <v>0</v>
      </c>
      <c r="Q160" s="158">
        <f>ROUND(E160*P160,2)</f>
        <v>0</v>
      </c>
      <c r="R160" s="158"/>
      <c r="S160" s="158" t="s">
        <v>145</v>
      </c>
      <c r="T160" s="158" t="s">
        <v>145</v>
      </c>
      <c r="U160" s="158">
        <v>1.0109999999999999</v>
      </c>
      <c r="V160" s="158">
        <f>ROUND(E160*U160,2)</f>
        <v>53.08</v>
      </c>
      <c r="W160" s="158"/>
      <c r="X160" s="158" t="s">
        <v>146</v>
      </c>
      <c r="Y160" s="149"/>
      <c r="Z160" s="149"/>
      <c r="AA160" s="149"/>
      <c r="AB160" s="149"/>
      <c r="AC160" s="149"/>
      <c r="AD160" s="149"/>
      <c r="AE160" s="149"/>
      <c r="AF160" s="149"/>
      <c r="AG160" s="149" t="s">
        <v>147</v>
      </c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">
      <c r="A161" s="156"/>
      <c r="B161" s="157"/>
      <c r="C161" s="188" t="s">
        <v>361</v>
      </c>
      <c r="D161" s="160"/>
      <c r="E161" s="161">
        <v>52.5</v>
      </c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49"/>
      <c r="Z161" s="149"/>
      <c r="AA161" s="149"/>
      <c r="AB161" s="149"/>
      <c r="AC161" s="149"/>
      <c r="AD161" s="149"/>
      <c r="AE161" s="149"/>
      <c r="AF161" s="149"/>
      <c r="AG161" s="149" t="s">
        <v>149</v>
      </c>
      <c r="AH161" s="149">
        <v>0</v>
      </c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ht="22.5" outlineLevel="1" x14ac:dyDescent="0.2">
      <c r="A162" s="179">
        <v>69</v>
      </c>
      <c r="B162" s="180" t="s">
        <v>362</v>
      </c>
      <c r="C162" s="189" t="s">
        <v>363</v>
      </c>
      <c r="D162" s="181" t="s">
        <v>178</v>
      </c>
      <c r="E162" s="182">
        <v>52.5</v>
      </c>
      <c r="F162" s="183"/>
      <c r="G162" s="184">
        <f>ROUND(E162*F162,2)</f>
        <v>0</v>
      </c>
      <c r="H162" s="159"/>
      <c r="I162" s="158">
        <f>ROUND(E162*H162,2)</f>
        <v>0</v>
      </c>
      <c r="J162" s="159"/>
      <c r="K162" s="158">
        <f>ROUND(E162*J162,2)</f>
        <v>0</v>
      </c>
      <c r="L162" s="158">
        <v>21</v>
      </c>
      <c r="M162" s="158">
        <f>G162*(1+L162/100)</f>
        <v>0</v>
      </c>
      <c r="N162" s="158">
        <v>1.4999999999999999E-4</v>
      </c>
      <c r="O162" s="158">
        <f>ROUND(E162*N162,2)</f>
        <v>0.01</v>
      </c>
      <c r="P162" s="158">
        <v>0</v>
      </c>
      <c r="Q162" s="158">
        <f>ROUND(E162*P162,2)</f>
        <v>0</v>
      </c>
      <c r="R162" s="158"/>
      <c r="S162" s="158" t="s">
        <v>145</v>
      </c>
      <c r="T162" s="158" t="s">
        <v>145</v>
      </c>
      <c r="U162" s="158">
        <v>0.16</v>
      </c>
      <c r="V162" s="158">
        <f>ROUND(E162*U162,2)</f>
        <v>8.4</v>
      </c>
      <c r="W162" s="158"/>
      <c r="X162" s="158" t="s">
        <v>146</v>
      </c>
      <c r="Y162" s="149"/>
      <c r="Z162" s="149"/>
      <c r="AA162" s="149"/>
      <c r="AB162" s="149"/>
      <c r="AC162" s="149"/>
      <c r="AD162" s="149"/>
      <c r="AE162" s="149"/>
      <c r="AF162" s="149"/>
      <c r="AG162" s="149" t="s">
        <v>147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ht="22.5" outlineLevel="1" x14ac:dyDescent="0.2">
      <c r="A163" s="179">
        <v>70</v>
      </c>
      <c r="B163" s="180" t="s">
        <v>364</v>
      </c>
      <c r="C163" s="189" t="s">
        <v>365</v>
      </c>
      <c r="D163" s="181" t="s">
        <v>170</v>
      </c>
      <c r="E163" s="182">
        <v>1</v>
      </c>
      <c r="F163" s="183"/>
      <c r="G163" s="184">
        <f>ROUND(E163*F163,2)</f>
        <v>0</v>
      </c>
      <c r="H163" s="159"/>
      <c r="I163" s="158">
        <f>ROUND(E163*H163,2)</f>
        <v>0</v>
      </c>
      <c r="J163" s="159"/>
      <c r="K163" s="158">
        <f>ROUND(E163*J163,2)</f>
        <v>0</v>
      </c>
      <c r="L163" s="158">
        <v>21</v>
      </c>
      <c r="M163" s="158">
        <f>G163*(1+L163/100)</f>
        <v>0</v>
      </c>
      <c r="N163" s="158">
        <v>0.05</v>
      </c>
      <c r="O163" s="158">
        <f>ROUND(E163*N163,2)</f>
        <v>0.05</v>
      </c>
      <c r="P163" s="158">
        <v>0.02</v>
      </c>
      <c r="Q163" s="158">
        <f>ROUND(E163*P163,2)</f>
        <v>0.02</v>
      </c>
      <c r="R163" s="158"/>
      <c r="S163" s="158" t="s">
        <v>163</v>
      </c>
      <c r="T163" s="158" t="s">
        <v>164</v>
      </c>
      <c r="U163" s="158">
        <v>0</v>
      </c>
      <c r="V163" s="158">
        <f>ROUND(E163*U163,2)</f>
        <v>0</v>
      </c>
      <c r="W163" s="158"/>
      <c r="X163" s="158" t="s">
        <v>146</v>
      </c>
      <c r="Y163" s="149"/>
      <c r="Z163" s="149"/>
      <c r="AA163" s="149"/>
      <c r="AB163" s="149"/>
      <c r="AC163" s="149"/>
      <c r="AD163" s="149"/>
      <c r="AE163" s="149"/>
      <c r="AF163" s="149"/>
      <c r="AG163" s="149" t="s">
        <v>147</v>
      </c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">
      <c r="A164" s="179">
        <v>71</v>
      </c>
      <c r="B164" s="180" t="s">
        <v>366</v>
      </c>
      <c r="C164" s="189" t="s">
        <v>367</v>
      </c>
      <c r="D164" s="181" t="s">
        <v>162</v>
      </c>
      <c r="E164" s="182">
        <v>0.69574999999999998</v>
      </c>
      <c r="F164" s="183"/>
      <c r="G164" s="184">
        <f>ROUND(E164*F164,2)</f>
        <v>0</v>
      </c>
      <c r="H164" s="159"/>
      <c r="I164" s="158">
        <f>ROUND(E164*H164,2)</f>
        <v>0</v>
      </c>
      <c r="J164" s="159"/>
      <c r="K164" s="158">
        <f>ROUND(E164*J164,2)</f>
        <v>0</v>
      </c>
      <c r="L164" s="158">
        <v>21</v>
      </c>
      <c r="M164" s="158">
        <f>G164*(1+L164/100)</f>
        <v>0</v>
      </c>
      <c r="N164" s="158">
        <v>0</v>
      </c>
      <c r="O164" s="158">
        <f>ROUND(E164*N164,2)</f>
        <v>0</v>
      </c>
      <c r="P164" s="158">
        <v>0</v>
      </c>
      <c r="Q164" s="158">
        <f>ROUND(E164*P164,2)</f>
        <v>0</v>
      </c>
      <c r="R164" s="158"/>
      <c r="S164" s="158" t="s">
        <v>145</v>
      </c>
      <c r="T164" s="158" t="s">
        <v>145</v>
      </c>
      <c r="U164" s="158">
        <v>1.1559999999999999</v>
      </c>
      <c r="V164" s="158">
        <f>ROUND(E164*U164,2)</f>
        <v>0.8</v>
      </c>
      <c r="W164" s="158"/>
      <c r="X164" s="158" t="s">
        <v>281</v>
      </c>
      <c r="Y164" s="149"/>
      <c r="Z164" s="149"/>
      <c r="AA164" s="149"/>
      <c r="AB164" s="149"/>
      <c r="AC164" s="149"/>
      <c r="AD164" s="149"/>
      <c r="AE164" s="149"/>
      <c r="AF164" s="149"/>
      <c r="AG164" s="149" t="s">
        <v>282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x14ac:dyDescent="0.2">
      <c r="A165" s="167" t="s">
        <v>140</v>
      </c>
      <c r="B165" s="168" t="s">
        <v>90</v>
      </c>
      <c r="C165" s="186" t="s">
        <v>91</v>
      </c>
      <c r="D165" s="169"/>
      <c r="E165" s="170"/>
      <c r="F165" s="171"/>
      <c r="G165" s="172">
        <f>SUMIF(AG166:AG185,"&lt;&gt;NOR",G166:G185)</f>
        <v>0</v>
      </c>
      <c r="H165" s="166"/>
      <c r="I165" s="166">
        <f>SUM(I166:I185)</f>
        <v>0</v>
      </c>
      <c r="J165" s="166"/>
      <c r="K165" s="166">
        <f>SUM(K166:K185)</f>
        <v>0</v>
      </c>
      <c r="L165" s="166"/>
      <c r="M165" s="166">
        <f>SUM(M166:M185)</f>
        <v>0</v>
      </c>
      <c r="N165" s="166"/>
      <c r="O165" s="166">
        <f>SUM(O166:O185)</f>
        <v>0.14000000000000001</v>
      </c>
      <c r="P165" s="166"/>
      <c r="Q165" s="166">
        <f>SUM(Q166:Q185)</f>
        <v>0.13</v>
      </c>
      <c r="R165" s="166"/>
      <c r="S165" s="166"/>
      <c r="T165" s="166"/>
      <c r="U165" s="166"/>
      <c r="V165" s="166">
        <f>SUM(V166:V185)</f>
        <v>27.819999999999997</v>
      </c>
      <c r="W165" s="166"/>
      <c r="X165" s="166"/>
      <c r="AG165" t="s">
        <v>141</v>
      </c>
    </row>
    <row r="166" spans="1:60" outlineLevel="1" x14ac:dyDescent="0.2">
      <c r="A166" s="173">
        <v>72</v>
      </c>
      <c r="B166" s="174" t="s">
        <v>368</v>
      </c>
      <c r="C166" s="187" t="s">
        <v>369</v>
      </c>
      <c r="D166" s="175" t="s">
        <v>259</v>
      </c>
      <c r="E166" s="176">
        <v>6</v>
      </c>
      <c r="F166" s="177"/>
      <c r="G166" s="178">
        <f>ROUND(E166*F166,2)</f>
        <v>0</v>
      </c>
      <c r="H166" s="159"/>
      <c r="I166" s="158">
        <f>ROUND(E166*H166,2)</f>
        <v>0</v>
      </c>
      <c r="J166" s="159"/>
      <c r="K166" s="158">
        <f>ROUND(E166*J166,2)</f>
        <v>0</v>
      </c>
      <c r="L166" s="158">
        <v>21</v>
      </c>
      <c r="M166" s="158">
        <f>G166*(1+L166/100)</f>
        <v>0</v>
      </c>
      <c r="N166" s="158">
        <v>0</v>
      </c>
      <c r="O166" s="158">
        <f>ROUND(E166*N166,2)</f>
        <v>0</v>
      </c>
      <c r="P166" s="158">
        <v>2.2599999999999999E-3</v>
      </c>
      <c r="Q166" s="158">
        <f>ROUND(E166*P166,2)</f>
        <v>0.01</v>
      </c>
      <c r="R166" s="158"/>
      <c r="S166" s="158" t="s">
        <v>145</v>
      </c>
      <c r="T166" s="158" t="s">
        <v>145</v>
      </c>
      <c r="U166" s="158">
        <v>5.7500000000000002E-2</v>
      </c>
      <c r="V166" s="158">
        <f>ROUND(E166*U166,2)</f>
        <v>0.35</v>
      </c>
      <c r="W166" s="158"/>
      <c r="X166" s="158" t="s">
        <v>146</v>
      </c>
      <c r="Y166" s="149"/>
      <c r="Z166" s="149"/>
      <c r="AA166" s="149"/>
      <c r="AB166" s="149"/>
      <c r="AC166" s="149"/>
      <c r="AD166" s="149"/>
      <c r="AE166" s="149"/>
      <c r="AF166" s="149"/>
      <c r="AG166" s="149" t="s">
        <v>147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1" x14ac:dyDescent="0.2">
      <c r="A167" s="156"/>
      <c r="B167" s="157"/>
      <c r="C167" s="188" t="s">
        <v>370</v>
      </c>
      <c r="D167" s="160"/>
      <c r="E167" s="161">
        <v>6</v>
      </c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49"/>
      <c r="Z167" s="149"/>
      <c r="AA167" s="149"/>
      <c r="AB167" s="149"/>
      <c r="AC167" s="149"/>
      <c r="AD167" s="149"/>
      <c r="AE167" s="149"/>
      <c r="AF167" s="149"/>
      <c r="AG167" s="149" t="s">
        <v>149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1" x14ac:dyDescent="0.2">
      <c r="A168" s="179">
        <v>73</v>
      </c>
      <c r="B168" s="180" t="s">
        <v>371</v>
      </c>
      <c r="C168" s="189" t="s">
        <v>372</v>
      </c>
      <c r="D168" s="181" t="s">
        <v>170</v>
      </c>
      <c r="E168" s="182">
        <v>2</v>
      </c>
      <c r="F168" s="183"/>
      <c r="G168" s="184">
        <f>ROUND(E168*F168,2)</f>
        <v>0</v>
      </c>
      <c r="H168" s="159"/>
      <c r="I168" s="158">
        <f>ROUND(E168*H168,2)</f>
        <v>0</v>
      </c>
      <c r="J168" s="159"/>
      <c r="K168" s="158">
        <f>ROUND(E168*J168,2)</f>
        <v>0</v>
      </c>
      <c r="L168" s="158">
        <v>21</v>
      </c>
      <c r="M168" s="158">
        <f>G168*(1+L168/100)</f>
        <v>0</v>
      </c>
      <c r="N168" s="158">
        <v>0</v>
      </c>
      <c r="O168" s="158">
        <f>ROUND(E168*N168,2)</f>
        <v>0</v>
      </c>
      <c r="P168" s="158">
        <v>1.15E-3</v>
      </c>
      <c r="Q168" s="158">
        <f>ROUND(E168*P168,2)</f>
        <v>0</v>
      </c>
      <c r="R168" s="158"/>
      <c r="S168" s="158" t="s">
        <v>145</v>
      </c>
      <c r="T168" s="158" t="s">
        <v>145</v>
      </c>
      <c r="U168" s="158">
        <v>0.10580000000000001</v>
      </c>
      <c r="V168" s="158">
        <f>ROUND(E168*U168,2)</f>
        <v>0.21</v>
      </c>
      <c r="W168" s="158"/>
      <c r="X168" s="158" t="s">
        <v>146</v>
      </c>
      <c r="Y168" s="149"/>
      <c r="Z168" s="149"/>
      <c r="AA168" s="149"/>
      <c r="AB168" s="149"/>
      <c r="AC168" s="149"/>
      <c r="AD168" s="149"/>
      <c r="AE168" s="149"/>
      <c r="AF168" s="149"/>
      <c r="AG168" s="149" t="s">
        <v>147</v>
      </c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1" x14ac:dyDescent="0.2">
      <c r="A169" s="173">
        <v>74</v>
      </c>
      <c r="B169" s="174" t="s">
        <v>373</v>
      </c>
      <c r="C169" s="187" t="s">
        <v>374</v>
      </c>
      <c r="D169" s="175" t="s">
        <v>259</v>
      </c>
      <c r="E169" s="176">
        <v>25.5</v>
      </c>
      <c r="F169" s="177"/>
      <c r="G169" s="178">
        <f>ROUND(E169*F169,2)</f>
        <v>0</v>
      </c>
      <c r="H169" s="159"/>
      <c r="I169" s="158">
        <f>ROUND(E169*H169,2)</f>
        <v>0</v>
      </c>
      <c r="J169" s="159"/>
      <c r="K169" s="158">
        <f>ROUND(E169*J169,2)</f>
        <v>0</v>
      </c>
      <c r="L169" s="158">
        <v>21</v>
      </c>
      <c r="M169" s="158">
        <f>G169*(1+L169/100)</f>
        <v>0</v>
      </c>
      <c r="N169" s="158">
        <v>0</v>
      </c>
      <c r="O169" s="158">
        <f>ROUND(E169*N169,2)</f>
        <v>0</v>
      </c>
      <c r="P169" s="158">
        <v>3.3600000000000001E-3</v>
      </c>
      <c r="Q169" s="158">
        <f>ROUND(E169*P169,2)</f>
        <v>0.09</v>
      </c>
      <c r="R169" s="158"/>
      <c r="S169" s="158" t="s">
        <v>145</v>
      </c>
      <c r="T169" s="158" t="s">
        <v>145</v>
      </c>
      <c r="U169" s="158">
        <v>7.9350000000000004E-2</v>
      </c>
      <c r="V169" s="158">
        <f>ROUND(E169*U169,2)</f>
        <v>2.02</v>
      </c>
      <c r="W169" s="158"/>
      <c r="X169" s="158" t="s">
        <v>146</v>
      </c>
      <c r="Y169" s="149"/>
      <c r="Z169" s="149"/>
      <c r="AA169" s="149"/>
      <c r="AB169" s="149"/>
      <c r="AC169" s="149"/>
      <c r="AD169" s="149"/>
      <c r="AE169" s="149"/>
      <c r="AF169" s="149"/>
      <c r="AG169" s="149" t="s">
        <v>147</v>
      </c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">
      <c r="A170" s="156"/>
      <c r="B170" s="157"/>
      <c r="C170" s="188" t="s">
        <v>375</v>
      </c>
      <c r="D170" s="160"/>
      <c r="E170" s="161">
        <v>25.5</v>
      </c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49"/>
      <c r="Z170" s="149"/>
      <c r="AA170" s="149"/>
      <c r="AB170" s="149"/>
      <c r="AC170" s="149"/>
      <c r="AD170" s="149"/>
      <c r="AE170" s="149"/>
      <c r="AF170" s="149"/>
      <c r="AG170" s="149" t="s">
        <v>149</v>
      </c>
      <c r="AH170" s="149">
        <v>0</v>
      </c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1" x14ac:dyDescent="0.2">
      <c r="A171" s="179">
        <v>75</v>
      </c>
      <c r="B171" s="180" t="s">
        <v>376</v>
      </c>
      <c r="C171" s="189" t="s">
        <v>377</v>
      </c>
      <c r="D171" s="181" t="s">
        <v>170</v>
      </c>
      <c r="E171" s="182">
        <v>30</v>
      </c>
      <c r="F171" s="183"/>
      <c r="G171" s="184">
        <f>ROUND(E171*F171,2)</f>
        <v>0</v>
      </c>
      <c r="H171" s="159"/>
      <c r="I171" s="158">
        <f>ROUND(E171*H171,2)</f>
        <v>0</v>
      </c>
      <c r="J171" s="159"/>
      <c r="K171" s="158">
        <f>ROUND(E171*J171,2)</f>
        <v>0</v>
      </c>
      <c r="L171" s="158">
        <v>21</v>
      </c>
      <c r="M171" s="158">
        <f>G171*(1+L171/100)</f>
        <v>0</v>
      </c>
      <c r="N171" s="158">
        <v>0</v>
      </c>
      <c r="O171" s="158">
        <f>ROUND(E171*N171,2)</f>
        <v>0</v>
      </c>
      <c r="P171" s="158">
        <v>6.8999999999999997E-4</v>
      </c>
      <c r="Q171" s="158">
        <f>ROUND(E171*P171,2)</f>
        <v>0.02</v>
      </c>
      <c r="R171" s="158"/>
      <c r="S171" s="158" t="s">
        <v>145</v>
      </c>
      <c r="T171" s="158" t="s">
        <v>145</v>
      </c>
      <c r="U171" s="158">
        <v>6.5549999999999997E-2</v>
      </c>
      <c r="V171" s="158">
        <f>ROUND(E171*U171,2)</f>
        <v>1.97</v>
      </c>
      <c r="W171" s="158"/>
      <c r="X171" s="158" t="s">
        <v>146</v>
      </c>
      <c r="Y171" s="149"/>
      <c r="Z171" s="149"/>
      <c r="AA171" s="149"/>
      <c r="AB171" s="149"/>
      <c r="AC171" s="149"/>
      <c r="AD171" s="149"/>
      <c r="AE171" s="149"/>
      <c r="AF171" s="149"/>
      <c r="AG171" s="149" t="s">
        <v>147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ht="22.5" outlineLevel="1" x14ac:dyDescent="0.2">
      <c r="A172" s="173">
        <v>76</v>
      </c>
      <c r="B172" s="174" t="s">
        <v>378</v>
      </c>
      <c r="C172" s="187" t="s">
        <v>379</v>
      </c>
      <c r="D172" s="175" t="s">
        <v>259</v>
      </c>
      <c r="E172" s="176">
        <v>8.6999999999999993</v>
      </c>
      <c r="F172" s="177"/>
      <c r="G172" s="178">
        <f>ROUND(E172*F172,2)</f>
        <v>0</v>
      </c>
      <c r="H172" s="159"/>
      <c r="I172" s="158">
        <f>ROUND(E172*H172,2)</f>
        <v>0</v>
      </c>
      <c r="J172" s="159"/>
      <c r="K172" s="158">
        <f>ROUND(E172*J172,2)</f>
        <v>0</v>
      </c>
      <c r="L172" s="158">
        <v>21</v>
      </c>
      <c r="M172" s="158">
        <f>G172*(1+L172/100)</f>
        <v>0</v>
      </c>
      <c r="N172" s="158">
        <v>0</v>
      </c>
      <c r="O172" s="158">
        <f>ROUND(E172*N172,2)</f>
        <v>0</v>
      </c>
      <c r="P172" s="158">
        <v>1.3500000000000001E-3</v>
      </c>
      <c r="Q172" s="158">
        <f>ROUND(E172*P172,2)</f>
        <v>0.01</v>
      </c>
      <c r="R172" s="158"/>
      <c r="S172" s="158" t="s">
        <v>145</v>
      </c>
      <c r="T172" s="158" t="s">
        <v>145</v>
      </c>
      <c r="U172" s="158">
        <v>9.1999999999999998E-2</v>
      </c>
      <c r="V172" s="158">
        <f>ROUND(E172*U172,2)</f>
        <v>0.8</v>
      </c>
      <c r="W172" s="158"/>
      <c r="X172" s="158" t="s">
        <v>146</v>
      </c>
      <c r="Y172" s="149"/>
      <c r="Z172" s="149"/>
      <c r="AA172" s="149"/>
      <c r="AB172" s="149"/>
      <c r="AC172" s="149"/>
      <c r="AD172" s="149"/>
      <c r="AE172" s="149"/>
      <c r="AF172" s="149"/>
      <c r="AG172" s="149" t="s">
        <v>147</v>
      </c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1" x14ac:dyDescent="0.2">
      <c r="A173" s="156"/>
      <c r="B173" s="157"/>
      <c r="C173" s="188" t="s">
        <v>380</v>
      </c>
      <c r="D173" s="160"/>
      <c r="E173" s="161">
        <v>8.6999999999999993</v>
      </c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49"/>
      <c r="Z173" s="149"/>
      <c r="AA173" s="149"/>
      <c r="AB173" s="149"/>
      <c r="AC173" s="149"/>
      <c r="AD173" s="149"/>
      <c r="AE173" s="149"/>
      <c r="AF173" s="149"/>
      <c r="AG173" s="149" t="s">
        <v>149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ht="22.5" outlineLevel="1" x14ac:dyDescent="0.2">
      <c r="A174" s="173">
        <v>77</v>
      </c>
      <c r="B174" s="174" t="s">
        <v>381</v>
      </c>
      <c r="C174" s="187" t="s">
        <v>382</v>
      </c>
      <c r="D174" s="175" t="s">
        <v>259</v>
      </c>
      <c r="E174" s="176">
        <v>14.88</v>
      </c>
      <c r="F174" s="177"/>
      <c r="G174" s="178">
        <f>ROUND(E174*F174,2)</f>
        <v>0</v>
      </c>
      <c r="H174" s="159"/>
      <c r="I174" s="158">
        <f>ROUND(E174*H174,2)</f>
        <v>0</v>
      </c>
      <c r="J174" s="159"/>
      <c r="K174" s="158">
        <f>ROUND(E174*J174,2)</f>
        <v>0</v>
      </c>
      <c r="L174" s="158">
        <v>21</v>
      </c>
      <c r="M174" s="158">
        <f>G174*(1+L174/100)</f>
        <v>0</v>
      </c>
      <c r="N174" s="158">
        <v>1.3699999999999999E-3</v>
      </c>
      <c r="O174" s="158">
        <f>ROUND(E174*N174,2)</f>
        <v>0.02</v>
      </c>
      <c r="P174" s="158">
        <v>0</v>
      </c>
      <c r="Q174" s="158">
        <f>ROUND(E174*P174,2)</f>
        <v>0</v>
      </c>
      <c r="R174" s="158"/>
      <c r="S174" s="158" t="s">
        <v>145</v>
      </c>
      <c r="T174" s="158" t="s">
        <v>145</v>
      </c>
      <c r="U174" s="158">
        <v>0.24</v>
      </c>
      <c r="V174" s="158">
        <f>ROUND(E174*U174,2)</f>
        <v>3.57</v>
      </c>
      <c r="W174" s="158"/>
      <c r="X174" s="158" t="s">
        <v>146</v>
      </c>
      <c r="Y174" s="149"/>
      <c r="Z174" s="149"/>
      <c r="AA174" s="149"/>
      <c r="AB174" s="149"/>
      <c r="AC174" s="149"/>
      <c r="AD174" s="149"/>
      <c r="AE174" s="149"/>
      <c r="AF174" s="149"/>
      <c r="AG174" s="149" t="s">
        <v>147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1" x14ac:dyDescent="0.2">
      <c r="A175" s="156"/>
      <c r="B175" s="157"/>
      <c r="C175" s="188" t="s">
        <v>383</v>
      </c>
      <c r="D175" s="160"/>
      <c r="E175" s="161">
        <v>14.88</v>
      </c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49"/>
      <c r="Z175" s="149"/>
      <c r="AA175" s="149"/>
      <c r="AB175" s="149"/>
      <c r="AC175" s="149"/>
      <c r="AD175" s="149"/>
      <c r="AE175" s="149"/>
      <c r="AF175" s="149"/>
      <c r="AG175" s="149" t="s">
        <v>149</v>
      </c>
      <c r="AH175" s="149">
        <v>0</v>
      </c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ht="22.5" outlineLevel="1" x14ac:dyDescent="0.2">
      <c r="A176" s="173">
        <v>78</v>
      </c>
      <c r="B176" s="174" t="s">
        <v>384</v>
      </c>
      <c r="C176" s="187" t="s">
        <v>385</v>
      </c>
      <c r="D176" s="175" t="s">
        <v>259</v>
      </c>
      <c r="E176" s="176">
        <v>25.5</v>
      </c>
      <c r="F176" s="177"/>
      <c r="G176" s="178">
        <f>ROUND(E176*F176,2)</f>
        <v>0</v>
      </c>
      <c r="H176" s="159"/>
      <c r="I176" s="158">
        <f>ROUND(E176*H176,2)</f>
        <v>0</v>
      </c>
      <c r="J176" s="159"/>
      <c r="K176" s="158">
        <f>ROUND(E176*J176,2)</f>
        <v>0</v>
      </c>
      <c r="L176" s="158">
        <v>21</v>
      </c>
      <c r="M176" s="158">
        <f>G176*(1+L176/100)</f>
        <v>0</v>
      </c>
      <c r="N176" s="158">
        <v>1.1900000000000001E-3</v>
      </c>
      <c r="O176" s="158">
        <f>ROUND(E176*N176,2)</f>
        <v>0.03</v>
      </c>
      <c r="P176" s="158">
        <v>0</v>
      </c>
      <c r="Q176" s="158">
        <f>ROUND(E176*P176,2)</f>
        <v>0</v>
      </c>
      <c r="R176" s="158"/>
      <c r="S176" s="158" t="s">
        <v>145</v>
      </c>
      <c r="T176" s="158" t="s">
        <v>145</v>
      </c>
      <c r="U176" s="158">
        <v>0.28000000000000003</v>
      </c>
      <c r="V176" s="158">
        <f>ROUND(E176*U176,2)</f>
        <v>7.14</v>
      </c>
      <c r="W176" s="158"/>
      <c r="X176" s="158" t="s">
        <v>146</v>
      </c>
      <c r="Y176" s="149"/>
      <c r="Z176" s="149"/>
      <c r="AA176" s="149"/>
      <c r="AB176" s="149"/>
      <c r="AC176" s="149"/>
      <c r="AD176" s="149"/>
      <c r="AE176" s="149"/>
      <c r="AF176" s="149"/>
      <c r="AG176" s="149" t="s">
        <v>147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1" x14ac:dyDescent="0.2">
      <c r="A177" s="156"/>
      <c r="B177" s="157"/>
      <c r="C177" s="188" t="s">
        <v>375</v>
      </c>
      <c r="D177" s="160"/>
      <c r="E177" s="161">
        <v>25.5</v>
      </c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49"/>
      <c r="Z177" s="149"/>
      <c r="AA177" s="149"/>
      <c r="AB177" s="149"/>
      <c r="AC177" s="149"/>
      <c r="AD177" s="149"/>
      <c r="AE177" s="149"/>
      <c r="AF177" s="149"/>
      <c r="AG177" s="149" t="s">
        <v>149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ht="22.5" outlineLevel="1" x14ac:dyDescent="0.2">
      <c r="A178" s="173">
        <v>79</v>
      </c>
      <c r="B178" s="174" t="s">
        <v>386</v>
      </c>
      <c r="C178" s="187" t="s">
        <v>387</v>
      </c>
      <c r="D178" s="175" t="s">
        <v>259</v>
      </c>
      <c r="E178" s="176">
        <v>25.5</v>
      </c>
      <c r="F178" s="177"/>
      <c r="G178" s="178">
        <f>ROUND(E178*F178,2)</f>
        <v>0</v>
      </c>
      <c r="H178" s="159"/>
      <c r="I178" s="158">
        <f>ROUND(E178*H178,2)</f>
        <v>0</v>
      </c>
      <c r="J178" s="159"/>
      <c r="K178" s="158">
        <f>ROUND(E178*J178,2)</f>
        <v>0</v>
      </c>
      <c r="L178" s="158">
        <v>21</v>
      </c>
      <c r="M178" s="158">
        <f>G178*(1+L178/100)</f>
        <v>0</v>
      </c>
      <c r="N178" s="158">
        <v>2.3999999999999998E-3</v>
      </c>
      <c r="O178" s="158">
        <f>ROUND(E178*N178,2)</f>
        <v>0.06</v>
      </c>
      <c r="P178" s="158">
        <v>0</v>
      </c>
      <c r="Q178" s="158">
        <f>ROUND(E178*P178,2)</f>
        <v>0</v>
      </c>
      <c r="R178" s="158"/>
      <c r="S178" s="158" t="s">
        <v>145</v>
      </c>
      <c r="T178" s="158" t="s">
        <v>145</v>
      </c>
      <c r="U178" s="158">
        <v>0.26</v>
      </c>
      <c r="V178" s="158">
        <f>ROUND(E178*U178,2)</f>
        <v>6.63</v>
      </c>
      <c r="W178" s="158"/>
      <c r="X178" s="158" t="s">
        <v>146</v>
      </c>
      <c r="Y178" s="149"/>
      <c r="Z178" s="149"/>
      <c r="AA178" s="149"/>
      <c r="AB178" s="149"/>
      <c r="AC178" s="149"/>
      <c r="AD178" s="149"/>
      <c r="AE178" s="149"/>
      <c r="AF178" s="149"/>
      <c r="AG178" s="149" t="s">
        <v>147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">
      <c r="A179" s="156"/>
      <c r="B179" s="157"/>
      <c r="C179" s="188" t="s">
        <v>375</v>
      </c>
      <c r="D179" s="160"/>
      <c r="E179" s="161">
        <v>25.5</v>
      </c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49"/>
      <c r="Z179" s="149"/>
      <c r="AA179" s="149"/>
      <c r="AB179" s="149"/>
      <c r="AC179" s="149"/>
      <c r="AD179" s="149"/>
      <c r="AE179" s="149"/>
      <c r="AF179" s="149"/>
      <c r="AG179" s="149" t="s">
        <v>149</v>
      </c>
      <c r="AH179" s="149">
        <v>0</v>
      </c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ht="22.5" outlineLevel="1" x14ac:dyDescent="0.2">
      <c r="A180" s="179">
        <v>80</v>
      </c>
      <c r="B180" s="180" t="s">
        <v>388</v>
      </c>
      <c r="C180" s="189" t="s">
        <v>389</v>
      </c>
      <c r="D180" s="181" t="s">
        <v>170</v>
      </c>
      <c r="E180" s="182">
        <v>2</v>
      </c>
      <c r="F180" s="183"/>
      <c r="G180" s="184">
        <f>ROUND(E180*F180,2)</f>
        <v>0</v>
      </c>
      <c r="H180" s="159"/>
      <c r="I180" s="158">
        <f>ROUND(E180*H180,2)</f>
        <v>0</v>
      </c>
      <c r="J180" s="159"/>
      <c r="K180" s="158">
        <f>ROUND(E180*J180,2)</f>
        <v>0</v>
      </c>
      <c r="L180" s="158">
        <v>21</v>
      </c>
      <c r="M180" s="158">
        <f>G180*(1+L180/100)</f>
        <v>0</v>
      </c>
      <c r="N180" s="158">
        <v>4.0000000000000002E-4</v>
      </c>
      <c r="O180" s="158">
        <f>ROUND(E180*N180,2)</f>
        <v>0</v>
      </c>
      <c r="P180" s="158">
        <v>0</v>
      </c>
      <c r="Q180" s="158">
        <f>ROUND(E180*P180,2)</f>
        <v>0</v>
      </c>
      <c r="R180" s="158"/>
      <c r="S180" s="158" t="s">
        <v>145</v>
      </c>
      <c r="T180" s="158" t="s">
        <v>145</v>
      </c>
      <c r="U180" s="158">
        <v>0.41</v>
      </c>
      <c r="V180" s="158">
        <f>ROUND(E180*U180,2)</f>
        <v>0.82</v>
      </c>
      <c r="W180" s="158"/>
      <c r="X180" s="158" t="s">
        <v>146</v>
      </c>
      <c r="Y180" s="149"/>
      <c r="Z180" s="149"/>
      <c r="AA180" s="149"/>
      <c r="AB180" s="149"/>
      <c r="AC180" s="149"/>
      <c r="AD180" s="149"/>
      <c r="AE180" s="149"/>
      <c r="AF180" s="149"/>
      <c r="AG180" s="149" t="s">
        <v>147</v>
      </c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ht="22.5" outlineLevel="1" x14ac:dyDescent="0.2">
      <c r="A181" s="173">
        <v>81</v>
      </c>
      <c r="B181" s="174" t="s">
        <v>390</v>
      </c>
      <c r="C181" s="187" t="s">
        <v>391</v>
      </c>
      <c r="D181" s="175" t="s">
        <v>259</v>
      </c>
      <c r="E181" s="176">
        <v>6</v>
      </c>
      <c r="F181" s="177"/>
      <c r="G181" s="178">
        <f>ROUND(E181*F181,2)</f>
        <v>0</v>
      </c>
      <c r="H181" s="159"/>
      <c r="I181" s="158">
        <f>ROUND(E181*H181,2)</f>
        <v>0</v>
      </c>
      <c r="J181" s="159"/>
      <c r="K181" s="158">
        <f>ROUND(E181*J181,2)</f>
        <v>0</v>
      </c>
      <c r="L181" s="158">
        <v>21</v>
      </c>
      <c r="M181" s="158">
        <f>G181*(1+L181/100)</f>
        <v>0</v>
      </c>
      <c r="N181" s="158">
        <v>3.1700000000000001E-3</v>
      </c>
      <c r="O181" s="158">
        <f>ROUND(E181*N181,2)</f>
        <v>0.02</v>
      </c>
      <c r="P181" s="158">
        <v>0</v>
      </c>
      <c r="Q181" s="158">
        <f>ROUND(E181*P181,2)</f>
        <v>0</v>
      </c>
      <c r="R181" s="158"/>
      <c r="S181" s="158" t="s">
        <v>145</v>
      </c>
      <c r="T181" s="158" t="s">
        <v>145</v>
      </c>
      <c r="U181" s="158">
        <v>0.219</v>
      </c>
      <c r="V181" s="158">
        <f>ROUND(E181*U181,2)</f>
        <v>1.31</v>
      </c>
      <c r="W181" s="158"/>
      <c r="X181" s="158" t="s">
        <v>146</v>
      </c>
      <c r="Y181" s="149"/>
      <c r="Z181" s="149"/>
      <c r="AA181" s="149"/>
      <c r="AB181" s="149"/>
      <c r="AC181" s="149"/>
      <c r="AD181" s="149"/>
      <c r="AE181" s="149"/>
      <c r="AF181" s="149"/>
      <c r="AG181" s="149" t="s">
        <v>147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1" x14ac:dyDescent="0.2">
      <c r="A182" s="156"/>
      <c r="B182" s="157"/>
      <c r="C182" s="188" t="s">
        <v>370</v>
      </c>
      <c r="D182" s="160"/>
      <c r="E182" s="161">
        <v>6</v>
      </c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49"/>
      <c r="Z182" s="149"/>
      <c r="AA182" s="149"/>
      <c r="AB182" s="149"/>
      <c r="AC182" s="149"/>
      <c r="AD182" s="149"/>
      <c r="AE182" s="149"/>
      <c r="AF182" s="149"/>
      <c r="AG182" s="149" t="s">
        <v>149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ht="22.5" outlineLevel="1" x14ac:dyDescent="0.2">
      <c r="A183" s="173">
        <v>82</v>
      </c>
      <c r="B183" s="174" t="s">
        <v>392</v>
      </c>
      <c r="C183" s="187" t="s">
        <v>393</v>
      </c>
      <c r="D183" s="175" t="s">
        <v>259</v>
      </c>
      <c r="E183" s="176">
        <v>6.3</v>
      </c>
      <c r="F183" s="177"/>
      <c r="G183" s="178">
        <f>ROUND(E183*F183,2)</f>
        <v>0</v>
      </c>
      <c r="H183" s="159"/>
      <c r="I183" s="158">
        <f>ROUND(E183*H183,2)</f>
        <v>0</v>
      </c>
      <c r="J183" s="159"/>
      <c r="K183" s="158">
        <f>ROUND(E183*J183,2)</f>
        <v>0</v>
      </c>
      <c r="L183" s="158">
        <v>21</v>
      </c>
      <c r="M183" s="158">
        <f>G183*(1+L183/100)</f>
        <v>0</v>
      </c>
      <c r="N183" s="158">
        <v>1.73E-3</v>
      </c>
      <c r="O183" s="158">
        <f>ROUND(E183*N183,2)</f>
        <v>0.01</v>
      </c>
      <c r="P183" s="158">
        <v>0</v>
      </c>
      <c r="Q183" s="158">
        <f>ROUND(E183*P183,2)</f>
        <v>0</v>
      </c>
      <c r="R183" s="158"/>
      <c r="S183" s="158" t="s">
        <v>145</v>
      </c>
      <c r="T183" s="158" t="s">
        <v>145</v>
      </c>
      <c r="U183" s="158">
        <v>0.36799999999999999</v>
      </c>
      <c r="V183" s="158">
        <f>ROUND(E183*U183,2)</f>
        <v>2.3199999999999998</v>
      </c>
      <c r="W183" s="158"/>
      <c r="X183" s="158" t="s">
        <v>146</v>
      </c>
      <c r="Y183" s="149"/>
      <c r="Z183" s="149"/>
      <c r="AA183" s="149"/>
      <c r="AB183" s="149"/>
      <c r="AC183" s="149"/>
      <c r="AD183" s="149"/>
      <c r="AE183" s="149"/>
      <c r="AF183" s="149"/>
      <c r="AG183" s="149" t="s">
        <v>147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1" x14ac:dyDescent="0.2">
      <c r="A184" s="156"/>
      <c r="B184" s="157"/>
      <c r="C184" s="188" t="s">
        <v>394</v>
      </c>
      <c r="D184" s="160"/>
      <c r="E184" s="161">
        <v>6.3</v>
      </c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49"/>
      <c r="Z184" s="149"/>
      <c r="AA184" s="149"/>
      <c r="AB184" s="149"/>
      <c r="AC184" s="149"/>
      <c r="AD184" s="149"/>
      <c r="AE184" s="149"/>
      <c r="AF184" s="149"/>
      <c r="AG184" s="149" t="s">
        <v>149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1" x14ac:dyDescent="0.2">
      <c r="A185" s="179">
        <v>83</v>
      </c>
      <c r="B185" s="180" t="s">
        <v>395</v>
      </c>
      <c r="C185" s="189" t="s">
        <v>396</v>
      </c>
      <c r="D185" s="181" t="s">
        <v>162</v>
      </c>
      <c r="E185" s="182">
        <v>0.14265</v>
      </c>
      <c r="F185" s="183"/>
      <c r="G185" s="184">
        <f>ROUND(E185*F185,2)</f>
        <v>0</v>
      </c>
      <c r="H185" s="159"/>
      <c r="I185" s="158">
        <f>ROUND(E185*H185,2)</f>
        <v>0</v>
      </c>
      <c r="J185" s="159"/>
      <c r="K185" s="158">
        <f>ROUND(E185*J185,2)</f>
        <v>0</v>
      </c>
      <c r="L185" s="158">
        <v>21</v>
      </c>
      <c r="M185" s="158">
        <f>G185*(1+L185/100)</f>
        <v>0</v>
      </c>
      <c r="N185" s="158">
        <v>0</v>
      </c>
      <c r="O185" s="158">
        <f>ROUND(E185*N185,2)</f>
        <v>0</v>
      </c>
      <c r="P185" s="158">
        <v>0</v>
      </c>
      <c r="Q185" s="158">
        <f>ROUND(E185*P185,2)</f>
        <v>0</v>
      </c>
      <c r="R185" s="158"/>
      <c r="S185" s="158" t="s">
        <v>145</v>
      </c>
      <c r="T185" s="158" t="s">
        <v>145</v>
      </c>
      <c r="U185" s="158">
        <v>4.7370000000000001</v>
      </c>
      <c r="V185" s="158">
        <f>ROUND(E185*U185,2)</f>
        <v>0.68</v>
      </c>
      <c r="W185" s="158"/>
      <c r="X185" s="158" t="s">
        <v>281</v>
      </c>
      <c r="Y185" s="149"/>
      <c r="Z185" s="149"/>
      <c r="AA185" s="149"/>
      <c r="AB185" s="149"/>
      <c r="AC185" s="149"/>
      <c r="AD185" s="149"/>
      <c r="AE185" s="149"/>
      <c r="AF185" s="149"/>
      <c r="AG185" s="149" t="s">
        <v>282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x14ac:dyDescent="0.2">
      <c r="A186" s="167" t="s">
        <v>140</v>
      </c>
      <c r="B186" s="168" t="s">
        <v>92</v>
      </c>
      <c r="C186" s="186" t="s">
        <v>93</v>
      </c>
      <c r="D186" s="169"/>
      <c r="E186" s="170"/>
      <c r="F186" s="171"/>
      <c r="G186" s="172">
        <f>SUMIF(AG187:AG197,"&lt;&gt;NOR",G187:G197)</f>
        <v>0</v>
      </c>
      <c r="H186" s="166"/>
      <c r="I186" s="166">
        <f>SUM(I187:I197)</f>
        <v>0</v>
      </c>
      <c r="J186" s="166"/>
      <c r="K186" s="166">
        <f>SUM(K187:K197)</f>
        <v>0</v>
      </c>
      <c r="L186" s="166"/>
      <c r="M186" s="166">
        <f>SUM(M187:M197)</f>
        <v>0</v>
      </c>
      <c r="N186" s="166"/>
      <c r="O186" s="166">
        <f>SUM(O187:O197)</f>
        <v>1.48</v>
      </c>
      <c r="P186" s="166"/>
      <c r="Q186" s="166">
        <f>SUM(Q187:Q197)</f>
        <v>2.31</v>
      </c>
      <c r="R186" s="166"/>
      <c r="S186" s="166"/>
      <c r="T186" s="166"/>
      <c r="U186" s="166"/>
      <c r="V186" s="166">
        <f>SUM(V187:V197)</f>
        <v>85.65</v>
      </c>
      <c r="W186" s="166"/>
      <c r="X186" s="166"/>
      <c r="AG186" t="s">
        <v>141</v>
      </c>
    </row>
    <row r="187" spans="1:60" ht="22.5" outlineLevel="1" x14ac:dyDescent="0.2">
      <c r="A187" s="179">
        <v>84</v>
      </c>
      <c r="B187" s="180" t="s">
        <v>397</v>
      </c>
      <c r="C187" s="189" t="s">
        <v>398</v>
      </c>
      <c r="D187" s="181" t="s">
        <v>259</v>
      </c>
      <c r="E187" s="182">
        <v>12.75</v>
      </c>
      <c r="F187" s="183"/>
      <c r="G187" s="184">
        <f>ROUND(E187*F187,2)</f>
        <v>0</v>
      </c>
      <c r="H187" s="159"/>
      <c r="I187" s="158">
        <f>ROUND(E187*H187,2)</f>
        <v>0</v>
      </c>
      <c r="J187" s="159"/>
      <c r="K187" s="158">
        <f>ROUND(E187*J187,2)</f>
        <v>0</v>
      </c>
      <c r="L187" s="158">
        <v>21</v>
      </c>
      <c r="M187" s="158">
        <f>G187*(1+L187/100)</f>
        <v>0</v>
      </c>
      <c r="N187" s="158">
        <v>0</v>
      </c>
      <c r="O187" s="158">
        <f>ROUND(E187*N187,2)</f>
        <v>0</v>
      </c>
      <c r="P187" s="158">
        <v>1.7000000000000001E-2</v>
      </c>
      <c r="Q187" s="158">
        <f>ROUND(E187*P187,2)</f>
        <v>0.22</v>
      </c>
      <c r="R187" s="158"/>
      <c r="S187" s="158" t="s">
        <v>145</v>
      </c>
      <c r="T187" s="158" t="s">
        <v>145</v>
      </c>
      <c r="U187" s="158">
        <v>0.1144</v>
      </c>
      <c r="V187" s="158">
        <f>ROUND(E187*U187,2)</f>
        <v>1.46</v>
      </c>
      <c r="W187" s="158"/>
      <c r="X187" s="158" t="s">
        <v>146</v>
      </c>
      <c r="Y187" s="149"/>
      <c r="Z187" s="149"/>
      <c r="AA187" s="149"/>
      <c r="AB187" s="149"/>
      <c r="AC187" s="149"/>
      <c r="AD187" s="149"/>
      <c r="AE187" s="149"/>
      <c r="AF187" s="149"/>
      <c r="AG187" s="149" t="s">
        <v>147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ht="22.5" outlineLevel="1" x14ac:dyDescent="0.2">
      <c r="A188" s="173">
        <v>85</v>
      </c>
      <c r="B188" s="174" t="s">
        <v>399</v>
      </c>
      <c r="C188" s="187" t="s">
        <v>400</v>
      </c>
      <c r="D188" s="175" t="s">
        <v>178</v>
      </c>
      <c r="E188" s="176">
        <v>94.86</v>
      </c>
      <c r="F188" s="177"/>
      <c r="G188" s="178">
        <f>ROUND(E188*F188,2)</f>
        <v>0</v>
      </c>
      <c r="H188" s="159"/>
      <c r="I188" s="158">
        <f>ROUND(E188*H188,2)</f>
        <v>0</v>
      </c>
      <c r="J188" s="159"/>
      <c r="K188" s="158">
        <f>ROUND(E188*J188,2)</f>
        <v>0</v>
      </c>
      <c r="L188" s="158">
        <v>21</v>
      </c>
      <c r="M188" s="158">
        <f>G188*(1+L188/100)</f>
        <v>0</v>
      </c>
      <c r="N188" s="158">
        <v>0</v>
      </c>
      <c r="O188" s="158">
        <f>ROUND(E188*N188,2)</f>
        <v>0</v>
      </c>
      <c r="P188" s="158">
        <v>2.1999999999999999E-2</v>
      </c>
      <c r="Q188" s="158">
        <f>ROUND(E188*P188,2)</f>
        <v>2.09</v>
      </c>
      <c r="R188" s="158"/>
      <c r="S188" s="158" t="s">
        <v>145</v>
      </c>
      <c r="T188" s="158" t="s">
        <v>145</v>
      </c>
      <c r="U188" s="158">
        <v>0.47699999999999998</v>
      </c>
      <c r="V188" s="158">
        <f>ROUND(E188*U188,2)</f>
        <v>45.25</v>
      </c>
      <c r="W188" s="158"/>
      <c r="X188" s="158" t="s">
        <v>146</v>
      </c>
      <c r="Y188" s="149"/>
      <c r="Z188" s="149"/>
      <c r="AA188" s="149"/>
      <c r="AB188" s="149"/>
      <c r="AC188" s="149"/>
      <c r="AD188" s="149"/>
      <c r="AE188" s="149"/>
      <c r="AF188" s="149"/>
      <c r="AG188" s="149" t="s">
        <v>147</v>
      </c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1" x14ac:dyDescent="0.2">
      <c r="A189" s="156"/>
      <c r="B189" s="157"/>
      <c r="C189" s="188" t="s">
        <v>316</v>
      </c>
      <c r="D189" s="160"/>
      <c r="E189" s="161">
        <v>94.86</v>
      </c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49"/>
      <c r="Z189" s="149"/>
      <c r="AA189" s="149"/>
      <c r="AB189" s="149"/>
      <c r="AC189" s="149"/>
      <c r="AD189" s="149"/>
      <c r="AE189" s="149"/>
      <c r="AF189" s="149"/>
      <c r="AG189" s="149" t="s">
        <v>149</v>
      </c>
      <c r="AH189" s="149">
        <v>0</v>
      </c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ht="22.5" outlineLevel="1" x14ac:dyDescent="0.2">
      <c r="A190" s="173">
        <v>86</v>
      </c>
      <c r="B190" s="174" t="s">
        <v>401</v>
      </c>
      <c r="C190" s="187" t="s">
        <v>402</v>
      </c>
      <c r="D190" s="175" t="s">
        <v>178</v>
      </c>
      <c r="E190" s="176">
        <v>94.86</v>
      </c>
      <c r="F190" s="177"/>
      <c r="G190" s="178">
        <f>ROUND(E190*F190,2)</f>
        <v>0</v>
      </c>
      <c r="H190" s="159"/>
      <c r="I190" s="158">
        <f>ROUND(E190*H190,2)</f>
        <v>0</v>
      </c>
      <c r="J190" s="159"/>
      <c r="K190" s="158">
        <f>ROUND(E190*J190,2)</f>
        <v>0</v>
      </c>
      <c r="L190" s="158">
        <v>21</v>
      </c>
      <c r="M190" s="158">
        <f>G190*(1+L190/100)</f>
        <v>0</v>
      </c>
      <c r="N190" s="158">
        <v>1.1E-4</v>
      </c>
      <c r="O190" s="158">
        <f>ROUND(E190*N190,2)</f>
        <v>0.01</v>
      </c>
      <c r="P190" s="158">
        <v>0</v>
      </c>
      <c r="Q190" s="158">
        <f>ROUND(E190*P190,2)</f>
        <v>0</v>
      </c>
      <c r="R190" s="158"/>
      <c r="S190" s="158" t="s">
        <v>145</v>
      </c>
      <c r="T190" s="158" t="s">
        <v>145</v>
      </c>
      <c r="U190" s="158">
        <v>0.1</v>
      </c>
      <c r="V190" s="158">
        <f>ROUND(E190*U190,2)</f>
        <v>9.49</v>
      </c>
      <c r="W190" s="158"/>
      <c r="X190" s="158" t="s">
        <v>146</v>
      </c>
      <c r="Y190" s="149"/>
      <c r="Z190" s="149"/>
      <c r="AA190" s="149"/>
      <c r="AB190" s="149"/>
      <c r="AC190" s="149"/>
      <c r="AD190" s="149"/>
      <c r="AE190" s="149"/>
      <c r="AF190" s="149"/>
      <c r="AG190" s="149" t="s">
        <v>147</v>
      </c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1" x14ac:dyDescent="0.2">
      <c r="A191" s="156"/>
      <c r="B191" s="157"/>
      <c r="C191" s="188" t="s">
        <v>316</v>
      </c>
      <c r="D191" s="160"/>
      <c r="E191" s="161">
        <v>94.86</v>
      </c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49"/>
      <c r="Z191" s="149"/>
      <c r="AA191" s="149"/>
      <c r="AB191" s="149"/>
      <c r="AC191" s="149"/>
      <c r="AD191" s="149"/>
      <c r="AE191" s="149"/>
      <c r="AF191" s="149"/>
      <c r="AG191" s="149" t="s">
        <v>149</v>
      </c>
      <c r="AH191" s="149">
        <v>0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1" x14ac:dyDescent="0.2">
      <c r="A192" s="173">
        <v>87</v>
      </c>
      <c r="B192" s="174" t="s">
        <v>403</v>
      </c>
      <c r="C192" s="187" t="s">
        <v>404</v>
      </c>
      <c r="D192" s="175" t="s">
        <v>178</v>
      </c>
      <c r="E192" s="176">
        <v>94.86</v>
      </c>
      <c r="F192" s="177"/>
      <c r="G192" s="178">
        <f>ROUND(E192*F192,2)</f>
        <v>0</v>
      </c>
      <c r="H192" s="159"/>
      <c r="I192" s="158">
        <f>ROUND(E192*H192,2)</f>
        <v>0</v>
      </c>
      <c r="J192" s="159"/>
      <c r="K192" s="158">
        <f>ROUND(E192*J192,2)</f>
        <v>0</v>
      </c>
      <c r="L192" s="158">
        <v>21</v>
      </c>
      <c r="M192" s="158">
        <f>G192*(1+L192/100)</f>
        <v>0</v>
      </c>
      <c r="N192" s="158">
        <v>1.499E-2</v>
      </c>
      <c r="O192" s="158">
        <f>ROUND(E192*N192,2)</f>
        <v>1.42</v>
      </c>
      <c r="P192" s="158">
        <v>0</v>
      </c>
      <c r="Q192" s="158">
        <f>ROUND(E192*P192,2)</f>
        <v>0</v>
      </c>
      <c r="R192" s="158"/>
      <c r="S192" s="158" t="s">
        <v>145</v>
      </c>
      <c r="T192" s="158" t="s">
        <v>145</v>
      </c>
      <c r="U192" s="158">
        <v>0.2</v>
      </c>
      <c r="V192" s="158">
        <f>ROUND(E192*U192,2)</f>
        <v>18.97</v>
      </c>
      <c r="W192" s="158"/>
      <c r="X192" s="158" t="s">
        <v>146</v>
      </c>
      <c r="Y192" s="149"/>
      <c r="Z192" s="149"/>
      <c r="AA192" s="149"/>
      <c r="AB192" s="149"/>
      <c r="AC192" s="149"/>
      <c r="AD192" s="149"/>
      <c r="AE192" s="149"/>
      <c r="AF192" s="149"/>
      <c r="AG192" s="149" t="s">
        <v>147</v>
      </c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1" x14ac:dyDescent="0.2">
      <c r="A193" s="156"/>
      <c r="B193" s="157"/>
      <c r="C193" s="188" t="s">
        <v>316</v>
      </c>
      <c r="D193" s="160"/>
      <c r="E193" s="161">
        <v>94.86</v>
      </c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49"/>
      <c r="Z193" s="149"/>
      <c r="AA193" s="149"/>
      <c r="AB193" s="149"/>
      <c r="AC193" s="149"/>
      <c r="AD193" s="149"/>
      <c r="AE193" s="149"/>
      <c r="AF193" s="149"/>
      <c r="AG193" s="149" t="s">
        <v>149</v>
      </c>
      <c r="AH193" s="149">
        <v>0</v>
      </c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1" x14ac:dyDescent="0.2">
      <c r="A194" s="179">
        <v>88</v>
      </c>
      <c r="B194" s="180" t="s">
        <v>405</v>
      </c>
      <c r="C194" s="189" t="s">
        <v>406</v>
      </c>
      <c r="D194" s="181" t="s">
        <v>178</v>
      </c>
      <c r="E194" s="182">
        <v>94.86</v>
      </c>
      <c r="F194" s="183"/>
      <c r="G194" s="184">
        <f>ROUND(E194*F194,2)</f>
        <v>0</v>
      </c>
      <c r="H194" s="159"/>
      <c r="I194" s="158">
        <f>ROUND(E194*H194,2)</f>
        <v>0</v>
      </c>
      <c r="J194" s="159"/>
      <c r="K194" s="158">
        <f>ROUND(E194*J194,2)</f>
        <v>0</v>
      </c>
      <c r="L194" s="158">
        <v>21</v>
      </c>
      <c r="M194" s="158">
        <f>G194*(1+L194/100)</f>
        <v>0</v>
      </c>
      <c r="N194" s="158">
        <v>0</v>
      </c>
      <c r="O194" s="158">
        <f>ROUND(E194*N194,2)</f>
        <v>0</v>
      </c>
      <c r="P194" s="158">
        <v>0</v>
      </c>
      <c r="Q194" s="158">
        <f>ROUND(E194*P194,2)</f>
        <v>0</v>
      </c>
      <c r="R194" s="158"/>
      <c r="S194" s="158" t="s">
        <v>145</v>
      </c>
      <c r="T194" s="158" t="s">
        <v>145</v>
      </c>
      <c r="U194" s="158">
        <v>0.02</v>
      </c>
      <c r="V194" s="158">
        <f>ROUND(E194*U194,2)</f>
        <v>1.9</v>
      </c>
      <c r="W194" s="158"/>
      <c r="X194" s="158" t="s">
        <v>146</v>
      </c>
      <c r="Y194" s="149"/>
      <c r="Z194" s="149"/>
      <c r="AA194" s="149"/>
      <c r="AB194" s="149"/>
      <c r="AC194" s="149"/>
      <c r="AD194" s="149"/>
      <c r="AE194" s="149"/>
      <c r="AF194" s="149"/>
      <c r="AG194" s="149" t="s">
        <v>147</v>
      </c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1" x14ac:dyDescent="0.2">
      <c r="A195" s="179">
        <v>89</v>
      </c>
      <c r="B195" s="180" t="s">
        <v>407</v>
      </c>
      <c r="C195" s="189" t="s">
        <v>408</v>
      </c>
      <c r="D195" s="181" t="s">
        <v>259</v>
      </c>
      <c r="E195" s="182">
        <v>12.75</v>
      </c>
      <c r="F195" s="183"/>
      <c r="G195" s="184">
        <f>ROUND(E195*F195,2)</f>
        <v>0</v>
      </c>
      <c r="H195" s="159"/>
      <c r="I195" s="158">
        <f>ROUND(E195*H195,2)</f>
        <v>0</v>
      </c>
      <c r="J195" s="159"/>
      <c r="K195" s="158">
        <f>ROUND(E195*J195,2)</f>
        <v>0</v>
      </c>
      <c r="L195" s="158">
        <v>21</v>
      </c>
      <c r="M195" s="158">
        <f>G195*(1+L195/100)</f>
        <v>0</v>
      </c>
      <c r="N195" s="158">
        <v>3.5599999999999998E-3</v>
      </c>
      <c r="O195" s="158">
        <f>ROUND(E195*N195,2)</f>
        <v>0.05</v>
      </c>
      <c r="P195" s="158">
        <v>0</v>
      </c>
      <c r="Q195" s="158">
        <f>ROUND(E195*P195,2)</f>
        <v>0</v>
      </c>
      <c r="R195" s="158"/>
      <c r="S195" s="158" t="s">
        <v>145</v>
      </c>
      <c r="T195" s="158" t="s">
        <v>145</v>
      </c>
      <c r="U195" s="158">
        <v>0.4</v>
      </c>
      <c r="V195" s="158">
        <f>ROUND(E195*U195,2)</f>
        <v>5.0999999999999996</v>
      </c>
      <c r="W195" s="158"/>
      <c r="X195" s="158" t="s">
        <v>146</v>
      </c>
      <c r="Y195" s="149"/>
      <c r="Z195" s="149"/>
      <c r="AA195" s="149"/>
      <c r="AB195" s="149"/>
      <c r="AC195" s="149"/>
      <c r="AD195" s="149"/>
      <c r="AE195" s="149"/>
      <c r="AF195" s="149"/>
      <c r="AG195" s="149" t="s">
        <v>147</v>
      </c>
      <c r="AH195" s="149"/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1" x14ac:dyDescent="0.2">
      <c r="A196" s="179">
        <v>90</v>
      </c>
      <c r="B196" s="180" t="s">
        <v>409</v>
      </c>
      <c r="C196" s="189" t="s">
        <v>410</v>
      </c>
      <c r="D196" s="181" t="s">
        <v>259</v>
      </c>
      <c r="E196" s="182">
        <v>12.75</v>
      </c>
      <c r="F196" s="183"/>
      <c r="G196" s="184">
        <f>ROUND(E196*F196,2)</f>
        <v>0</v>
      </c>
      <c r="H196" s="159"/>
      <c r="I196" s="158">
        <f>ROUND(E196*H196,2)</f>
        <v>0</v>
      </c>
      <c r="J196" s="159"/>
      <c r="K196" s="158">
        <f>ROUND(E196*J196,2)</f>
        <v>0</v>
      </c>
      <c r="L196" s="158">
        <v>21</v>
      </c>
      <c r="M196" s="158">
        <f>G196*(1+L196/100)</f>
        <v>0</v>
      </c>
      <c r="N196" s="158">
        <v>0</v>
      </c>
      <c r="O196" s="158">
        <f>ROUND(E196*N196,2)</f>
        <v>0</v>
      </c>
      <c r="P196" s="158">
        <v>0</v>
      </c>
      <c r="Q196" s="158">
        <f>ROUND(E196*P196,2)</f>
        <v>0</v>
      </c>
      <c r="R196" s="158"/>
      <c r="S196" s="158" t="s">
        <v>145</v>
      </c>
      <c r="T196" s="158" t="s">
        <v>145</v>
      </c>
      <c r="U196" s="158">
        <v>0.02</v>
      </c>
      <c r="V196" s="158">
        <f>ROUND(E196*U196,2)</f>
        <v>0.26</v>
      </c>
      <c r="W196" s="158"/>
      <c r="X196" s="158" t="s">
        <v>146</v>
      </c>
      <c r="Y196" s="149"/>
      <c r="Z196" s="149"/>
      <c r="AA196" s="149"/>
      <c r="AB196" s="149"/>
      <c r="AC196" s="149"/>
      <c r="AD196" s="149"/>
      <c r="AE196" s="149"/>
      <c r="AF196" s="149"/>
      <c r="AG196" s="149" t="s">
        <v>147</v>
      </c>
      <c r="AH196" s="149"/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1" x14ac:dyDescent="0.2">
      <c r="A197" s="179">
        <v>91</v>
      </c>
      <c r="B197" s="180" t="s">
        <v>411</v>
      </c>
      <c r="C197" s="189" t="s">
        <v>412</v>
      </c>
      <c r="D197" s="181" t="s">
        <v>162</v>
      </c>
      <c r="E197" s="182">
        <v>1.4777800000000001</v>
      </c>
      <c r="F197" s="183"/>
      <c r="G197" s="184">
        <f>ROUND(E197*F197,2)</f>
        <v>0</v>
      </c>
      <c r="H197" s="159"/>
      <c r="I197" s="158">
        <f>ROUND(E197*H197,2)</f>
        <v>0</v>
      </c>
      <c r="J197" s="159"/>
      <c r="K197" s="158">
        <f>ROUND(E197*J197,2)</f>
        <v>0</v>
      </c>
      <c r="L197" s="158">
        <v>21</v>
      </c>
      <c r="M197" s="158">
        <f>G197*(1+L197/100)</f>
        <v>0</v>
      </c>
      <c r="N197" s="158">
        <v>0</v>
      </c>
      <c r="O197" s="158">
        <f>ROUND(E197*N197,2)</f>
        <v>0</v>
      </c>
      <c r="P197" s="158">
        <v>0</v>
      </c>
      <c r="Q197" s="158">
        <f>ROUND(E197*P197,2)</f>
        <v>0</v>
      </c>
      <c r="R197" s="158"/>
      <c r="S197" s="158" t="s">
        <v>145</v>
      </c>
      <c r="T197" s="158" t="s">
        <v>145</v>
      </c>
      <c r="U197" s="158">
        <v>2.1779999999999999</v>
      </c>
      <c r="V197" s="158">
        <f>ROUND(E197*U197,2)</f>
        <v>3.22</v>
      </c>
      <c r="W197" s="158"/>
      <c r="X197" s="158" t="s">
        <v>281</v>
      </c>
      <c r="Y197" s="149"/>
      <c r="Z197" s="149"/>
      <c r="AA197" s="149"/>
      <c r="AB197" s="149"/>
      <c r="AC197" s="149"/>
      <c r="AD197" s="149"/>
      <c r="AE197" s="149"/>
      <c r="AF197" s="149"/>
      <c r="AG197" s="149" t="s">
        <v>282</v>
      </c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x14ac:dyDescent="0.2">
      <c r="A198" s="167" t="s">
        <v>140</v>
      </c>
      <c r="B198" s="168" t="s">
        <v>94</v>
      </c>
      <c r="C198" s="186" t="s">
        <v>95</v>
      </c>
      <c r="D198" s="169"/>
      <c r="E198" s="170"/>
      <c r="F198" s="171"/>
      <c r="G198" s="172">
        <f>SUMIF(AG199:AG202,"&lt;&gt;NOR",G199:G202)</f>
        <v>0</v>
      </c>
      <c r="H198" s="166"/>
      <c r="I198" s="166">
        <f>SUM(I199:I202)</f>
        <v>0</v>
      </c>
      <c r="J198" s="166"/>
      <c r="K198" s="166">
        <f>SUM(K199:K202)</f>
        <v>0</v>
      </c>
      <c r="L198" s="166"/>
      <c r="M198" s="166">
        <f>SUM(M199:M202)</f>
        <v>0</v>
      </c>
      <c r="N198" s="166"/>
      <c r="O198" s="166">
        <f>SUM(O199:O202)</f>
        <v>0.04</v>
      </c>
      <c r="P198" s="166"/>
      <c r="Q198" s="166">
        <f>SUM(Q199:Q202)</f>
        <v>0.01</v>
      </c>
      <c r="R198" s="166"/>
      <c r="S198" s="166"/>
      <c r="T198" s="166"/>
      <c r="U198" s="166"/>
      <c r="V198" s="166">
        <f>SUM(V199:V202)</f>
        <v>0.42000000000000004</v>
      </c>
      <c r="W198" s="166"/>
      <c r="X198" s="166"/>
      <c r="AG198" t="s">
        <v>141</v>
      </c>
    </row>
    <row r="199" spans="1:60" outlineLevel="1" x14ac:dyDescent="0.2">
      <c r="A199" s="179">
        <v>92</v>
      </c>
      <c r="B199" s="180" t="s">
        <v>413</v>
      </c>
      <c r="C199" s="189" t="s">
        <v>414</v>
      </c>
      <c r="D199" s="181" t="s">
        <v>170</v>
      </c>
      <c r="E199" s="182">
        <v>3</v>
      </c>
      <c r="F199" s="183"/>
      <c r="G199" s="184">
        <f>ROUND(E199*F199,2)</f>
        <v>0</v>
      </c>
      <c r="H199" s="159"/>
      <c r="I199" s="158">
        <f>ROUND(E199*H199,2)</f>
        <v>0</v>
      </c>
      <c r="J199" s="159"/>
      <c r="K199" s="158">
        <f>ROUND(E199*J199,2)</f>
        <v>0</v>
      </c>
      <c r="L199" s="158">
        <v>21</v>
      </c>
      <c r="M199" s="158">
        <f>G199*(1+L199/100)</f>
        <v>0</v>
      </c>
      <c r="N199" s="158">
        <v>0</v>
      </c>
      <c r="O199" s="158">
        <f>ROUND(E199*N199,2)</f>
        <v>0</v>
      </c>
      <c r="P199" s="158">
        <v>1.8E-3</v>
      </c>
      <c r="Q199" s="158">
        <f>ROUND(E199*P199,2)</f>
        <v>0.01</v>
      </c>
      <c r="R199" s="158"/>
      <c r="S199" s="158" t="s">
        <v>145</v>
      </c>
      <c r="T199" s="158" t="s">
        <v>145</v>
      </c>
      <c r="U199" s="158">
        <v>0.11</v>
      </c>
      <c r="V199" s="158">
        <f>ROUND(E199*U199,2)</f>
        <v>0.33</v>
      </c>
      <c r="W199" s="158"/>
      <c r="X199" s="158" t="s">
        <v>146</v>
      </c>
      <c r="Y199" s="149"/>
      <c r="Z199" s="149"/>
      <c r="AA199" s="149"/>
      <c r="AB199" s="149"/>
      <c r="AC199" s="149"/>
      <c r="AD199" s="149"/>
      <c r="AE199" s="149"/>
      <c r="AF199" s="149"/>
      <c r="AG199" s="149" t="s">
        <v>147</v>
      </c>
      <c r="AH199" s="149"/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ht="22.5" outlineLevel="1" x14ac:dyDescent="0.2">
      <c r="A200" s="179">
        <v>93</v>
      </c>
      <c r="B200" s="180" t="s">
        <v>415</v>
      </c>
      <c r="C200" s="189" t="s">
        <v>416</v>
      </c>
      <c r="D200" s="181" t="s">
        <v>170</v>
      </c>
      <c r="E200" s="182">
        <v>1</v>
      </c>
      <c r="F200" s="183"/>
      <c r="G200" s="184">
        <f>ROUND(E200*F200,2)</f>
        <v>0</v>
      </c>
      <c r="H200" s="159"/>
      <c r="I200" s="158">
        <f>ROUND(E200*H200,2)</f>
        <v>0</v>
      </c>
      <c r="J200" s="159"/>
      <c r="K200" s="158">
        <f>ROUND(E200*J200,2)</f>
        <v>0</v>
      </c>
      <c r="L200" s="158">
        <v>21</v>
      </c>
      <c r="M200" s="158">
        <f>G200*(1+L200/100)</f>
        <v>0</v>
      </c>
      <c r="N200" s="158">
        <v>0.02</v>
      </c>
      <c r="O200" s="158">
        <f>ROUND(E200*N200,2)</f>
        <v>0.02</v>
      </c>
      <c r="P200" s="158">
        <v>0</v>
      </c>
      <c r="Q200" s="158">
        <f>ROUND(E200*P200,2)</f>
        <v>0</v>
      </c>
      <c r="R200" s="158"/>
      <c r="S200" s="158" t="s">
        <v>163</v>
      </c>
      <c r="T200" s="158" t="s">
        <v>164</v>
      </c>
      <c r="U200" s="158">
        <v>0</v>
      </c>
      <c r="V200" s="158">
        <f>ROUND(E200*U200,2)</f>
        <v>0</v>
      </c>
      <c r="W200" s="158"/>
      <c r="X200" s="158" t="s">
        <v>146</v>
      </c>
      <c r="Y200" s="149"/>
      <c r="Z200" s="149"/>
      <c r="AA200" s="149"/>
      <c r="AB200" s="149"/>
      <c r="AC200" s="149"/>
      <c r="AD200" s="149"/>
      <c r="AE200" s="149"/>
      <c r="AF200" s="149"/>
      <c r="AG200" s="149" t="s">
        <v>147</v>
      </c>
      <c r="AH200" s="149"/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ht="22.5" outlineLevel="1" x14ac:dyDescent="0.2">
      <c r="A201" s="179">
        <v>94</v>
      </c>
      <c r="B201" s="180" t="s">
        <v>417</v>
      </c>
      <c r="C201" s="189" t="s">
        <v>418</v>
      </c>
      <c r="D201" s="181" t="s">
        <v>170</v>
      </c>
      <c r="E201" s="182">
        <v>1</v>
      </c>
      <c r="F201" s="183"/>
      <c r="G201" s="184">
        <f>ROUND(E201*F201,2)</f>
        <v>0</v>
      </c>
      <c r="H201" s="159"/>
      <c r="I201" s="158">
        <f>ROUND(E201*H201,2)</f>
        <v>0</v>
      </c>
      <c r="J201" s="159"/>
      <c r="K201" s="158">
        <f>ROUND(E201*J201,2)</f>
        <v>0</v>
      </c>
      <c r="L201" s="158">
        <v>21</v>
      </c>
      <c r="M201" s="158">
        <f>G201*(1+L201/100)</f>
        <v>0</v>
      </c>
      <c r="N201" s="158">
        <v>0.02</v>
      </c>
      <c r="O201" s="158">
        <f>ROUND(E201*N201,2)</f>
        <v>0.02</v>
      </c>
      <c r="P201" s="158">
        <v>0</v>
      </c>
      <c r="Q201" s="158">
        <f>ROUND(E201*P201,2)</f>
        <v>0</v>
      </c>
      <c r="R201" s="158"/>
      <c r="S201" s="158" t="s">
        <v>163</v>
      </c>
      <c r="T201" s="158" t="s">
        <v>164</v>
      </c>
      <c r="U201" s="158">
        <v>0</v>
      </c>
      <c r="V201" s="158">
        <f>ROUND(E201*U201,2)</f>
        <v>0</v>
      </c>
      <c r="W201" s="158"/>
      <c r="X201" s="158" t="s">
        <v>146</v>
      </c>
      <c r="Y201" s="149"/>
      <c r="Z201" s="149"/>
      <c r="AA201" s="149"/>
      <c r="AB201" s="149"/>
      <c r="AC201" s="149"/>
      <c r="AD201" s="149"/>
      <c r="AE201" s="149"/>
      <c r="AF201" s="149"/>
      <c r="AG201" s="149" t="s">
        <v>147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1" x14ac:dyDescent="0.2">
      <c r="A202" s="179">
        <v>95</v>
      </c>
      <c r="B202" s="180" t="s">
        <v>419</v>
      </c>
      <c r="C202" s="189" t="s">
        <v>420</v>
      </c>
      <c r="D202" s="181" t="s">
        <v>162</v>
      </c>
      <c r="E202" s="182">
        <v>0.04</v>
      </c>
      <c r="F202" s="183"/>
      <c r="G202" s="184">
        <f>ROUND(E202*F202,2)</f>
        <v>0</v>
      </c>
      <c r="H202" s="159"/>
      <c r="I202" s="158">
        <f>ROUND(E202*H202,2)</f>
        <v>0</v>
      </c>
      <c r="J202" s="159"/>
      <c r="K202" s="158">
        <f>ROUND(E202*J202,2)</f>
        <v>0</v>
      </c>
      <c r="L202" s="158">
        <v>21</v>
      </c>
      <c r="M202" s="158">
        <f>G202*(1+L202/100)</f>
        <v>0</v>
      </c>
      <c r="N202" s="158">
        <v>0</v>
      </c>
      <c r="O202" s="158">
        <f>ROUND(E202*N202,2)</f>
        <v>0</v>
      </c>
      <c r="P202" s="158">
        <v>0</v>
      </c>
      <c r="Q202" s="158">
        <f>ROUND(E202*P202,2)</f>
        <v>0</v>
      </c>
      <c r="R202" s="158"/>
      <c r="S202" s="158" t="s">
        <v>145</v>
      </c>
      <c r="T202" s="158" t="s">
        <v>145</v>
      </c>
      <c r="U202" s="158">
        <v>2.2549999999999999</v>
      </c>
      <c r="V202" s="158">
        <f>ROUND(E202*U202,2)</f>
        <v>0.09</v>
      </c>
      <c r="W202" s="158"/>
      <c r="X202" s="158" t="s">
        <v>281</v>
      </c>
      <c r="Y202" s="149"/>
      <c r="Z202" s="149"/>
      <c r="AA202" s="149"/>
      <c r="AB202" s="149"/>
      <c r="AC202" s="149"/>
      <c r="AD202" s="149"/>
      <c r="AE202" s="149"/>
      <c r="AF202" s="149"/>
      <c r="AG202" s="149" t="s">
        <v>282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x14ac:dyDescent="0.2">
      <c r="A203" s="167" t="s">
        <v>140</v>
      </c>
      <c r="B203" s="168" t="s">
        <v>96</v>
      </c>
      <c r="C203" s="186" t="s">
        <v>97</v>
      </c>
      <c r="D203" s="169"/>
      <c r="E203" s="170"/>
      <c r="F203" s="171"/>
      <c r="G203" s="172">
        <f>SUMIF(AG204:AG210,"&lt;&gt;NOR",G204:G210)</f>
        <v>0</v>
      </c>
      <c r="H203" s="166"/>
      <c r="I203" s="166">
        <f>SUM(I204:I210)</f>
        <v>0</v>
      </c>
      <c r="J203" s="166"/>
      <c r="K203" s="166">
        <f>SUM(K204:K210)</f>
        <v>0</v>
      </c>
      <c r="L203" s="166"/>
      <c r="M203" s="166">
        <f>SUM(M204:M210)</f>
        <v>0</v>
      </c>
      <c r="N203" s="166"/>
      <c r="O203" s="166">
        <f>SUM(O204:O210)</f>
        <v>0.02</v>
      </c>
      <c r="P203" s="166"/>
      <c r="Q203" s="166">
        <f>SUM(Q204:Q210)</f>
        <v>0</v>
      </c>
      <c r="R203" s="166"/>
      <c r="S203" s="166"/>
      <c r="T203" s="166"/>
      <c r="U203" s="166"/>
      <c r="V203" s="166">
        <f>SUM(V204:V210)</f>
        <v>1.6</v>
      </c>
      <c r="W203" s="166"/>
      <c r="X203" s="166"/>
      <c r="AG203" t="s">
        <v>141</v>
      </c>
    </row>
    <row r="204" spans="1:60" ht="33.75" outlineLevel="1" x14ac:dyDescent="0.2">
      <c r="A204" s="179">
        <v>96</v>
      </c>
      <c r="B204" s="180" t="s">
        <v>421</v>
      </c>
      <c r="C204" s="189" t="s">
        <v>422</v>
      </c>
      <c r="D204" s="181" t="s">
        <v>170</v>
      </c>
      <c r="E204" s="182">
        <v>3</v>
      </c>
      <c r="F204" s="183"/>
      <c r="G204" s="184">
        <f>ROUND(E204*F204,2)</f>
        <v>0</v>
      </c>
      <c r="H204" s="159"/>
      <c r="I204" s="158">
        <f>ROUND(E204*H204,2)</f>
        <v>0</v>
      </c>
      <c r="J204" s="159"/>
      <c r="K204" s="158">
        <f>ROUND(E204*J204,2)</f>
        <v>0</v>
      </c>
      <c r="L204" s="158">
        <v>21</v>
      </c>
      <c r="M204" s="158">
        <f>G204*(1+L204/100)</f>
        <v>0</v>
      </c>
      <c r="N204" s="158">
        <v>0</v>
      </c>
      <c r="O204" s="158">
        <f>ROUND(E204*N204,2)</f>
        <v>0</v>
      </c>
      <c r="P204" s="158">
        <v>0</v>
      </c>
      <c r="Q204" s="158">
        <f>ROUND(E204*P204,2)</f>
        <v>0</v>
      </c>
      <c r="R204" s="158"/>
      <c r="S204" s="158" t="s">
        <v>163</v>
      </c>
      <c r="T204" s="158" t="s">
        <v>164</v>
      </c>
      <c r="U204" s="158">
        <v>0</v>
      </c>
      <c r="V204" s="158">
        <f>ROUND(E204*U204,2)</f>
        <v>0</v>
      </c>
      <c r="W204" s="158"/>
      <c r="X204" s="158" t="s">
        <v>146</v>
      </c>
      <c r="Y204" s="149"/>
      <c r="Z204" s="149"/>
      <c r="AA204" s="149"/>
      <c r="AB204" s="149"/>
      <c r="AC204" s="149"/>
      <c r="AD204" s="149"/>
      <c r="AE204" s="149"/>
      <c r="AF204" s="149"/>
      <c r="AG204" s="149" t="s">
        <v>147</v>
      </c>
      <c r="AH204" s="149"/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ht="33.75" outlineLevel="1" x14ac:dyDescent="0.2">
      <c r="A205" s="179">
        <v>97</v>
      </c>
      <c r="B205" s="180" t="s">
        <v>423</v>
      </c>
      <c r="C205" s="189" t="s">
        <v>424</v>
      </c>
      <c r="D205" s="181" t="s">
        <v>170</v>
      </c>
      <c r="E205" s="182">
        <v>4</v>
      </c>
      <c r="F205" s="183"/>
      <c r="G205" s="184">
        <f>ROUND(E205*F205,2)</f>
        <v>0</v>
      </c>
      <c r="H205" s="159"/>
      <c r="I205" s="158">
        <f>ROUND(E205*H205,2)</f>
        <v>0</v>
      </c>
      <c r="J205" s="159"/>
      <c r="K205" s="158">
        <f>ROUND(E205*J205,2)</f>
        <v>0</v>
      </c>
      <c r="L205" s="158">
        <v>21</v>
      </c>
      <c r="M205" s="158">
        <f>G205*(1+L205/100)</f>
        <v>0</v>
      </c>
      <c r="N205" s="158">
        <v>0</v>
      </c>
      <c r="O205" s="158">
        <f>ROUND(E205*N205,2)</f>
        <v>0</v>
      </c>
      <c r="P205" s="158">
        <v>0</v>
      </c>
      <c r="Q205" s="158">
        <f>ROUND(E205*P205,2)</f>
        <v>0</v>
      </c>
      <c r="R205" s="158"/>
      <c r="S205" s="158" t="s">
        <v>163</v>
      </c>
      <c r="T205" s="158" t="s">
        <v>164</v>
      </c>
      <c r="U205" s="158">
        <v>0</v>
      </c>
      <c r="V205" s="158">
        <f>ROUND(E205*U205,2)</f>
        <v>0</v>
      </c>
      <c r="W205" s="158"/>
      <c r="X205" s="158" t="s">
        <v>146</v>
      </c>
      <c r="Y205" s="149"/>
      <c r="Z205" s="149"/>
      <c r="AA205" s="149"/>
      <c r="AB205" s="149"/>
      <c r="AC205" s="149"/>
      <c r="AD205" s="149"/>
      <c r="AE205" s="149"/>
      <c r="AF205" s="149"/>
      <c r="AG205" s="149" t="s">
        <v>147</v>
      </c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ht="33.75" outlineLevel="1" x14ac:dyDescent="0.2">
      <c r="A206" s="179">
        <v>98</v>
      </c>
      <c r="B206" s="180" t="s">
        <v>425</v>
      </c>
      <c r="C206" s="189" t="s">
        <v>426</v>
      </c>
      <c r="D206" s="181" t="s">
        <v>170</v>
      </c>
      <c r="E206" s="182">
        <v>1</v>
      </c>
      <c r="F206" s="183"/>
      <c r="G206" s="184">
        <f>ROUND(E206*F206,2)</f>
        <v>0</v>
      </c>
      <c r="H206" s="159"/>
      <c r="I206" s="158">
        <f>ROUND(E206*H206,2)</f>
        <v>0</v>
      </c>
      <c r="J206" s="159"/>
      <c r="K206" s="158">
        <f>ROUND(E206*J206,2)</f>
        <v>0</v>
      </c>
      <c r="L206" s="158">
        <v>21</v>
      </c>
      <c r="M206" s="158">
        <f>G206*(1+L206/100)</f>
        <v>0</v>
      </c>
      <c r="N206" s="158">
        <v>0</v>
      </c>
      <c r="O206" s="158">
        <f>ROUND(E206*N206,2)</f>
        <v>0</v>
      </c>
      <c r="P206" s="158">
        <v>0</v>
      </c>
      <c r="Q206" s="158">
        <f>ROUND(E206*P206,2)</f>
        <v>0</v>
      </c>
      <c r="R206" s="158"/>
      <c r="S206" s="158" t="s">
        <v>163</v>
      </c>
      <c r="T206" s="158" t="s">
        <v>164</v>
      </c>
      <c r="U206" s="158">
        <v>0</v>
      </c>
      <c r="V206" s="158">
        <f>ROUND(E206*U206,2)</f>
        <v>0</v>
      </c>
      <c r="W206" s="158"/>
      <c r="X206" s="158" t="s">
        <v>146</v>
      </c>
      <c r="Y206" s="149"/>
      <c r="Z206" s="149"/>
      <c r="AA206" s="149"/>
      <c r="AB206" s="149"/>
      <c r="AC206" s="149"/>
      <c r="AD206" s="149"/>
      <c r="AE206" s="149"/>
      <c r="AF206" s="149"/>
      <c r="AG206" s="149" t="s">
        <v>147</v>
      </c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ht="33.75" outlineLevel="1" x14ac:dyDescent="0.2">
      <c r="A207" s="179">
        <v>99</v>
      </c>
      <c r="B207" s="180" t="s">
        <v>427</v>
      </c>
      <c r="C207" s="189" t="s">
        <v>428</v>
      </c>
      <c r="D207" s="181" t="s">
        <v>170</v>
      </c>
      <c r="E207" s="182">
        <v>1</v>
      </c>
      <c r="F207" s="183"/>
      <c r="G207" s="184">
        <f>ROUND(E207*F207,2)</f>
        <v>0</v>
      </c>
      <c r="H207" s="159"/>
      <c r="I207" s="158">
        <f>ROUND(E207*H207,2)</f>
        <v>0</v>
      </c>
      <c r="J207" s="159"/>
      <c r="K207" s="158">
        <f>ROUND(E207*J207,2)</f>
        <v>0</v>
      </c>
      <c r="L207" s="158">
        <v>21</v>
      </c>
      <c r="M207" s="158">
        <f>G207*(1+L207/100)</f>
        <v>0</v>
      </c>
      <c r="N207" s="158">
        <v>0</v>
      </c>
      <c r="O207" s="158">
        <f>ROUND(E207*N207,2)</f>
        <v>0</v>
      </c>
      <c r="P207" s="158">
        <v>0</v>
      </c>
      <c r="Q207" s="158">
        <f>ROUND(E207*P207,2)</f>
        <v>0</v>
      </c>
      <c r="R207" s="158"/>
      <c r="S207" s="158" t="s">
        <v>163</v>
      </c>
      <c r="T207" s="158" t="s">
        <v>164</v>
      </c>
      <c r="U207" s="158">
        <v>0</v>
      </c>
      <c r="V207" s="158">
        <f>ROUND(E207*U207,2)</f>
        <v>0</v>
      </c>
      <c r="W207" s="158"/>
      <c r="X207" s="158" t="s">
        <v>146</v>
      </c>
      <c r="Y207" s="149"/>
      <c r="Z207" s="149"/>
      <c r="AA207" s="149"/>
      <c r="AB207" s="149"/>
      <c r="AC207" s="149"/>
      <c r="AD207" s="149"/>
      <c r="AE207" s="149"/>
      <c r="AF207" s="149"/>
      <c r="AG207" s="149" t="s">
        <v>147</v>
      </c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ht="33.75" outlineLevel="1" x14ac:dyDescent="0.2">
      <c r="A208" s="173">
        <v>100</v>
      </c>
      <c r="B208" s="174" t="s">
        <v>429</v>
      </c>
      <c r="C208" s="187" t="s">
        <v>430</v>
      </c>
      <c r="D208" s="175" t="s">
        <v>259</v>
      </c>
      <c r="E208" s="176">
        <v>4.5</v>
      </c>
      <c r="F208" s="177"/>
      <c r="G208" s="178">
        <f>ROUND(E208*F208,2)</f>
        <v>0</v>
      </c>
      <c r="H208" s="159"/>
      <c r="I208" s="158">
        <f>ROUND(E208*H208,2)</f>
        <v>0</v>
      </c>
      <c r="J208" s="159"/>
      <c r="K208" s="158">
        <f>ROUND(E208*J208,2)</f>
        <v>0</v>
      </c>
      <c r="L208" s="158">
        <v>21</v>
      </c>
      <c r="M208" s="158">
        <f>G208*(1+L208/100)</f>
        <v>0</v>
      </c>
      <c r="N208" s="158">
        <v>4.8599999999999997E-3</v>
      </c>
      <c r="O208" s="158">
        <f>ROUND(E208*N208,2)</f>
        <v>0.02</v>
      </c>
      <c r="P208" s="158">
        <v>0</v>
      </c>
      <c r="Q208" s="158">
        <f>ROUND(E208*P208,2)</f>
        <v>0</v>
      </c>
      <c r="R208" s="158"/>
      <c r="S208" s="158" t="s">
        <v>163</v>
      </c>
      <c r="T208" s="158" t="s">
        <v>145</v>
      </c>
      <c r="U208" s="158">
        <v>0.35599999999999998</v>
      </c>
      <c r="V208" s="158">
        <f>ROUND(E208*U208,2)</f>
        <v>1.6</v>
      </c>
      <c r="W208" s="158"/>
      <c r="X208" s="158" t="s">
        <v>146</v>
      </c>
      <c r="Y208" s="149"/>
      <c r="Z208" s="149"/>
      <c r="AA208" s="149"/>
      <c r="AB208" s="149"/>
      <c r="AC208" s="149"/>
      <c r="AD208" s="149"/>
      <c r="AE208" s="149"/>
      <c r="AF208" s="149"/>
      <c r="AG208" s="149" t="s">
        <v>147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1" x14ac:dyDescent="0.2">
      <c r="A209" s="156"/>
      <c r="B209" s="157"/>
      <c r="C209" s="188" t="s">
        <v>431</v>
      </c>
      <c r="D209" s="160"/>
      <c r="E209" s="161">
        <v>4.5</v>
      </c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49"/>
      <c r="Z209" s="149"/>
      <c r="AA209" s="149"/>
      <c r="AB209" s="149"/>
      <c r="AC209" s="149"/>
      <c r="AD209" s="149"/>
      <c r="AE209" s="149"/>
      <c r="AF209" s="149"/>
      <c r="AG209" s="149" t="s">
        <v>149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ht="22.5" outlineLevel="1" x14ac:dyDescent="0.2">
      <c r="A210" s="179">
        <v>101</v>
      </c>
      <c r="B210" s="180" t="s">
        <v>432</v>
      </c>
      <c r="C210" s="189" t="s">
        <v>433</v>
      </c>
      <c r="D210" s="181" t="s">
        <v>223</v>
      </c>
      <c r="E210" s="182">
        <v>1</v>
      </c>
      <c r="F210" s="183"/>
      <c r="G210" s="184">
        <f>ROUND(E210*F210,2)</f>
        <v>0</v>
      </c>
      <c r="H210" s="159"/>
      <c r="I210" s="158">
        <f>ROUND(E210*H210,2)</f>
        <v>0</v>
      </c>
      <c r="J210" s="159"/>
      <c r="K210" s="158">
        <f>ROUND(E210*J210,2)</f>
        <v>0</v>
      </c>
      <c r="L210" s="158">
        <v>21</v>
      </c>
      <c r="M210" s="158">
        <f>G210*(1+L210/100)</f>
        <v>0</v>
      </c>
      <c r="N210" s="158">
        <v>0</v>
      </c>
      <c r="O210" s="158">
        <f>ROUND(E210*N210,2)</f>
        <v>0</v>
      </c>
      <c r="P210" s="158">
        <v>0</v>
      </c>
      <c r="Q210" s="158">
        <f>ROUND(E210*P210,2)</f>
        <v>0</v>
      </c>
      <c r="R210" s="158"/>
      <c r="S210" s="158" t="s">
        <v>163</v>
      </c>
      <c r="T210" s="158" t="s">
        <v>164</v>
      </c>
      <c r="U210" s="158">
        <v>0</v>
      </c>
      <c r="V210" s="158">
        <f>ROUND(E210*U210,2)</f>
        <v>0</v>
      </c>
      <c r="W210" s="158"/>
      <c r="X210" s="158" t="s">
        <v>146</v>
      </c>
      <c r="Y210" s="149"/>
      <c r="Z210" s="149"/>
      <c r="AA210" s="149"/>
      <c r="AB210" s="149"/>
      <c r="AC210" s="149"/>
      <c r="AD210" s="149"/>
      <c r="AE210" s="149"/>
      <c r="AF210" s="149"/>
      <c r="AG210" s="149" t="s">
        <v>147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x14ac:dyDescent="0.2">
      <c r="A211" s="167" t="s">
        <v>140</v>
      </c>
      <c r="B211" s="168" t="s">
        <v>98</v>
      </c>
      <c r="C211" s="186" t="s">
        <v>99</v>
      </c>
      <c r="D211" s="169"/>
      <c r="E211" s="170"/>
      <c r="F211" s="171"/>
      <c r="G211" s="172">
        <f>SUMIF(AG212:AG219,"&lt;&gt;NOR",G212:G219)</f>
        <v>0</v>
      </c>
      <c r="H211" s="166"/>
      <c r="I211" s="166">
        <f>SUM(I212:I219)</f>
        <v>0</v>
      </c>
      <c r="J211" s="166"/>
      <c r="K211" s="166">
        <f>SUM(K212:K219)</f>
        <v>0</v>
      </c>
      <c r="L211" s="166"/>
      <c r="M211" s="166">
        <f>SUM(M212:M219)</f>
        <v>0</v>
      </c>
      <c r="N211" s="166"/>
      <c r="O211" s="166">
        <f>SUM(O212:O219)</f>
        <v>0.33</v>
      </c>
      <c r="P211" s="166"/>
      <c r="Q211" s="166">
        <f>SUM(Q212:Q219)</f>
        <v>0</v>
      </c>
      <c r="R211" s="166"/>
      <c r="S211" s="166"/>
      <c r="T211" s="166"/>
      <c r="U211" s="166"/>
      <c r="V211" s="166">
        <f>SUM(V212:V219)</f>
        <v>13.18</v>
      </c>
      <c r="W211" s="166"/>
      <c r="X211" s="166"/>
      <c r="AG211" t="s">
        <v>141</v>
      </c>
    </row>
    <row r="212" spans="1:60" ht="22.5" outlineLevel="1" x14ac:dyDescent="0.2">
      <c r="A212" s="173">
        <v>102</v>
      </c>
      <c r="B212" s="174" t="s">
        <v>434</v>
      </c>
      <c r="C212" s="187" t="s">
        <v>435</v>
      </c>
      <c r="D212" s="175" t="s">
        <v>178</v>
      </c>
      <c r="E212" s="176">
        <v>12.82</v>
      </c>
      <c r="F212" s="177"/>
      <c r="G212" s="178">
        <f>ROUND(E212*F212,2)</f>
        <v>0</v>
      </c>
      <c r="H212" s="159"/>
      <c r="I212" s="158">
        <f>ROUND(E212*H212,2)</f>
        <v>0</v>
      </c>
      <c r="J212" s="159"/>
      <c r="K212" s="158">
        <f>ROUND(E212*J212,2)</f>
        <v>0</v>
      </c>
      <c r="L212" s="158">
        <v>21</v>
      </c>
      <c r="M212" s="158">
        <f>G212*(1+L212/100)</f>
        <v>0</v>
      </c>
      <c r="N212" s="158">
        <v>2.1000000000000001E-4</v>
      </c>
      <c r="O212" s="158">
        <f>ROUND(E212*N212,2)</f>
        <v>0</v>
      </c>
      <c r="P212" s="158">
        <v>0</v>
      </c>
      <c r="Q212" s="158">
        <f>ROUND(E212*P212,2)</f>
        <v>0</v>
      </c>
      <c r="R212" s="158"/>
      <c r="S212" s="158" t="s">
        <v>145</v>
      </c>
      <c r="T212" s="158" t="s">
        <v>145</v>
      </c>
      <c r="U212" s="158">
        <v>0.05</v>
      </c>
      <c r="V212" s="158">
        <f>ROUND(E212*U212,2)</f>
        <v>0.64</v>
      </c>
      <c r="W212" s="158"/>
      <c r="X212" s="158" t="s">
        <v>146</v>
      </c>
      <c r="Y212" s="149"/>
      <c r="Z212" s="149"/>
      <c r="AA212" s="149"/>
      <c r="AB212" s="149"/>
      <c r="AC212" s="149"/>
      <c r="AD212" s="149"/>
      <c r="AE212" s="149"/>
      <c r="AF212" s="149"/>
      <c r="AG212" s="149" t="s">
        <v>147</v>
      </c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1" x14ac:dyDescent="0.2">
      <c r="A213" s="156"/>
      <c r="B213" s="157"/>
      <c r="C213" s="188" t="s">
        <v>436</v>
      </c>
      <c r="D213" s="160"/>
      <c r="E213" s="161">
        <v>12.82</v>
      </c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49"/>
      <c r="Z213" s="149"/>
      <c r="AA213" s="149"/>
      <c r="AB213" s="149"/>
      <c r="AC213" s="149"/>
      <c r="AD213" s="149"/>
      <c r="AE213" s="149"/>
      <c r="AF213" s="149"/>
      <c r="AG213" s="149" t="s">
        <v>149</v>
      </c>
      <c r="AH213" s="149">
        <v>0</v>
      </c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ht="22.5" outlineLevel="1" x14ac:dyDescent="0.2">
      <c r="A214" s="179">
        <v>103</v>
      </c>
      <c r="B214" s="180" t="s">
        <v>437</v>
      </c>
      <c r="C214" s="189" t="s">
        <v>438</v>
      </c>
      <c r="D214" s="181" t="s">
        <v>178</v>
      </c>
      <c r="E214" s="182">
        <v>12.82</v>
      </c>
      <c r="F214" s="183"/>
      <c r="G214" s="184">
        <f>ROUND(E214*F214,2)</f>
        <v>0</v>
      </c>
      <c r="H214" s="159"/>
      <c r="I214" s="158">
        <f>ROUND(E214*H214,2)</f>
        <v>0</v>
      </c>
      <c r="J214" s="159"/>
      <c r="K214" s="158">
        <f>ROUND(E214*J214,2)</f>
        <v>0</v>
      </c>
      <c r="L214" s="158">
        <v>21</v>
      </c>
      <c r="M214" s="158">
        <f>G214*(1+L214/100)</f>
        <v>0</v>
      </c>
      <c r="N214" s="158">
        <v>5.0400000000000002E-3</v>
      </c>
      <c r="O214" s="158">
        <f>ROUND(E214*N214,2)</f>
        <v>0.06</v>
      </c>
      <c r="P214" s="158">
        <v>0</v>
      </c>
      <c r="Q214" s="158">
        <f>ROUND(E214*P214,2)</f>
        <v>0</v>
      </c>
      <c r="R214" s="158"/>
      <c r="S214" s="158" t="s">
        <v>145</v>
      </c>
      <c r="T214" s="158" t="s">
        <v>145</v>
      </c>
      <c r="U214" s="158">
        <v>0.97799999999999998</v>
      </c>
      <c r="V214" s="158">
        <f>ROUND(E214*U214,2)</f>
        <v>12.54</v>
      </c>
      <c r="W214" s="158"/>
      <c r="X214" s="158" t="s">
        <v>146</v>
      </c>
      <c r="Y214" s="149"/>
      <c r="Z214" s="149"/>
      <c r="AA214" s="149"/>
      <c r="AB214" s="149"/>
      <c r="AC214" s="149"/>
      <c r="AD214" s="149"/>
      <c r="AE214" s="149"/>
      <c r="AF214" s="149"/>
      <c r="AG214" s="149" t="s">
        <v>147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1" x14ac:dyDescent="0.2">
      <c r="A215" s="173">
        <v>104</v>
      </c>
      <c r="B215" s="174" t="s">
        <v>439</v>
      </c>
      <c r="C215" s="187" t="s">
        <v>440</v>
      </c>
      <c r="D215" s="175" t="s">
        <v>178</v>
      </c>
      <c r="E215" s="176">
        <v>14</v>
      </c>
      <c r="F215" s="177"/>
      <c r="G215" s="178">
        <f>ROUND(E215*F215,2)</f>
        <v>0</v>
      </c>
      <c r="H215" s="159"/>
      <c r="I215" s="158">
        <f>ROUND(E215*H215,2)</f>
        <v>0</v>
      </c>
      <c r="J215" s="159"/>
      <c r="K215" s="158">
        <f>ROUND(E215*J215,2)</f>
        <v>0</v>
      </c>
      <c r="L215" s="158">
        <v>21</v>
      </c>
      <c r="M215" s="158">
        <f>G215*(1+L215/100)</f>
        <v>0</v>
      </c>
      <c r="N215" s="158">
        <v>1.9199999999999998E-2</v>
      </c>
      <c r="O215" s="158">
        <f>ROUND(E215*N215,2)</f>
        <v>0.27</v>
      </c>
      <c r="P215" s="158">
        <v>0</v>
      </c>
      <c r="Q215" s="158">
        <f>ROUND(E215*P215,2)</f>
        <v>0</v>
      </c>
      <c r="R215" s="158" t="s">
        <v>308</v>
      </c>
      <c r="S215" s="158" t="s">
        <v>145</v>
      </c>
      <c r="T215" s="158" t="s">
        <v>145</v>
      </c>
      <c r="U215" s="158">
        <v>0</v>
      </c>
      <c r="V215" s="158">
        <f>ROUND(E215*U215,2)</f>
        <v>0</v>
      </c>
      <c r="W215" s="158"/>
      <c r="X215" s="158" t="s">
        <v>165</v>
      </c>
      <c r="Y215" s="149"/>
      <c r="Z215" s="149"/>
      <c r="AA215" s="149"/>
      <c r="AB215" s="149"/>
      <c r="AC215" s="149"/>
      <c r="AD215" s="149"/>
      <c r="AE215" s="149"/>
      <c r="AF215" s="149"/>
      <c r="AG215" s="149" t="s">
        <v>166</v>
      </c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1" x14ac:dyDescent="0.2">
      <c r="A216" s="156"/>
      <c r="B216" s="157"/>
      <c r="C216" s="191" t="s">
        <v>441</v>
      </c>
      <c r="D216" s="164"/>
      <c r="E216" s="165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49"/>
      <c r="Z216" s="149"/>
      <c r="AA216" s="149"/>
      <c r="AB216" s="149"/>
      <c r="AC216" s="149"/>
      <c r="AD216" s="149"/>
      <c r="AE216" s="149"/>
      <c r="AF216" s="149"/>
      <c r="AG216" s="149" t="s">
        <v>149</v>
      </c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1" x14ac:dyDescent="0.2">
      <c r="A217" s="156"/>
      <c r="B217" s="157"/>
      <c r="C217" s="192" t="s">
        <v>442</v>
      </c>
      <c r="D217" s="164"/>
      <c r="E217" s="165">
        <v>14.102</v>
      </c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49"/>
      <c r="Z217" s="149"/>
      <c r="AA217" s="149"/>
      <c r="AB217" s="149"/>
      <c r="AC217" s="149"/>
      <c r="AD217" s="149"/>
      <c r="AE217" s="149"/>
      <c r="AF217" s="149"/>
      <c r="AG217" s="149" t="s">
        <v>149</v>
      </c>
      <c r="AH217" s="149">
        <v>2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1" x14ac:dyDescent="0.2">
      <c r="A218" s="156"/>
      <c r="B218" s="157"/>
      <c r="C218" s="191" t="s">
        <v>443</v>
      </c>
      <c r="D218" s="164"/>
      <c r="E218" s="165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49"/>
      <c r="Z218" s="149"/>
      <c r="AA218" s="149"/>
      <c r="AB218" s="149"/>
      <c r="AC218" s="149"/>
      <c r="AD218" s="149"/>
      <c r="AE218" s="149"/>
      <c r="AF218" s="149"/>
      <c r="AG218" s="149" t="s">
        <v>149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1" x14ac:dyDescent="0.2">
      <c r="A219" s="156"/>
      <c r="B219" s="157"/>
      <c r="C219" s="188" t="s">
        <v>444</v>
      </c>
      <c r="D219" s="160"/>
      <c r="E219" s="161">
        <v>14</v>
      </c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49"/>
      <c r="Z219" s="149"/>
      <c r="AA219" s="149"/>
      <c r="AB219" s="149"/>
      <c r="AC219" s="149"/>
      <c r="AD219" s="149"/>
      <c r="AE219" s="149"/>
      <c r="AF219" s="149"/>
      <c r="AG219" s="149" t="s">
        <v>149</v>
      </c>
      <c r="AH219" s="149">
        <v>0</v>
      </c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x14ac:dyDescent="0.2">
      <c r="A220" s="167" t="s">
        <v>140</v>
      </c>
      <c r="B220" s="168" t="s">
        <v>100</v>
      </c>
      <c r="C220" s="186" t="s">
        <v>101</v>
      </c>
      <c r="D220" s="169"/>
      <c r="E220" s="170"/>
      <c r="F220" s="171"/>
      <c r="G220" s="172">
        <f>SUMIF(AG221:AG222,"&lt;&gt;NOR",G221:G222)</f>
        <v>0</v>
      </c>
      <c r="H220" s="166"/>
      <c r="I220" s="166">
        <f>SUM(I221:I222)</f>
        <v>0</v>
      </c>
      <c r="J220" s="166"/>
      <c r="K220" s="166">
        <f>SUM(K221:K222)</f>
        <v>0</v>
      </c>
      <c r="L220" s="166"/>
      <c r="M220" s="166">
        <f>SUM(M221:M222)</f>
        <v>0</v>
      </c>
      <c r="N220" s="166"/>
      <c r="O220" s="166">
        <f>SUM(O221:O222)</f>
        <v>0</v>
      </c>
      <c r="P220" s="166"/>
      <c r="Q220" s="166">
        <f>SUM(Q221:Q222)</f>
        <v>0.04</v>
      </c>
      <c r="R220" s="166"/>
      <c r="S220" s="166"/>
      <c r="T220" s="166"/>
      <c r="U220" s="166"/>
      <c r="V220" s="166">
        <f>SUM(V221:V222)</f>
        <v>10.119999999999999</v>
      </c>
      <c r="W220" s="166"/>
      <c r="X220" s="166"/>
      <c r="AG220" t="s">
        <v>141</v>
      </c>
    </row>
    <row r="221" spans="1:60" outlineLevel="1" x14ac:dyDescent="0.2">
      <c r="A221" s="173">
        <v>105</v>
      </c>
      <c r="B221" s="174" t="s">
        <v>445</v>
      </c>
      <c r="C221" s="187" t="s">
        <v>446</v>
      </c>
      <c r="D221" s="175" t="s">
        <v>178</v>
      </c>
      <c r="E221" s="176">
        <v>39.68</v>
      </c>
      <c r="F221" s="177"/>
      <c r="G221" s="178">
        <f>ROUND(E221*F221,2)</f>
        <v>0</v>
      </c>
      <c r="H221" s="159"/>
      <c r="I221" s="158">
        <f>ROUND(E221*H221,2)</f>
        <v>0</v>
      </c>
      <c r="J221" s="159"/>
      <c r="K221" s="158">
        <f>ROUND(E221*J221,2)</f>
        <v>0</v>
      </c>
      <c r="L221" s="158">
        <v>21</v>
      </c>
      <c r="M221" s="158">
        <f>G221*(1+L221/100)</f>
        <v>0</v>
      </c>
      <c r="N221" s="158">
        <v>0</v>
      </c>
      <c r="O221" s="158">
        <f>ROUND(E221*N221,2)</f>
        <v>0</v>
      </c>
      <c r="P221" s="158">
        <v>1E-3</v>
      </c>
      <c r="Q221" s="158">
        <f>ROUND(E221*P221,2)</f>
        <v>0.04</v>
      </c>
      <c r="R221" s="158"/>
      <c r="S221" s="158" t="s">
        <v>145</v>
      </c>
      <c r="T221" s="158" t="s">
        <v>145</v>
      </c>
      <c r="U221" s="158">
        <v>0.255</v>
      </c>
      <c r="V221" s="158">
        <f>ROUND(E221*U221,2)</f>
        <v>10.119999999999999</v>
      </c>
      <c r="W221" s="158"/>
      <c r="X221" s="158" t="s">
        <v>146</v>
      </c>
      <c r="Y221" s="149"/>
      <c r="Z221" s="149"/>
      <c r="AA221" s="149"/>
      <c r="AB221" s="149"/>
      <c r="AC221" s="149"/>
      <c r="AD221" s="149"/>
      <c r="AE221" s="149"/>
      <c r="AF221" s="149"/>
      <c r="AG221" s="149" t="s">
        <v>147</v>
      </c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1" x14ac:dyDescent="0.2">
      <c r="A222" s="156"/>
      <c r="B222" s="157"/>
      <c r="C222" s="188" t="s">
        <v>447</v>
      </c>
      <c r="D222" s="160"/>
      <c r="E222" s="161">
        <v>39.68</v>
      </c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49"/>
      <c r="Z222" s="149"/>
      <c r="AA222" s="149"/>
      <c r="AB222" s="149"/>
      <c r="AC222" s="149"/>
      <c r="AD222" s="149"/>
      <c r="AE222" s="149"/>
      <c r="AF222" s="149"/>
      <c r="AG222" s="149" t="s">
        <v>149</v>
      </c>
      <c r="AH222" s="149">
        <v>0</v>
      </c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x14ac:dyDescent="0.2">
      <c r="A223" s="167" t="s">
        <v>140</v>
      </c>
      <c r="B223" s="168" t="s">
        <v>98</v>
      </c>
      <c r="C223" s="186" t="s">
        <v>99</v>
      </c>
      <c r="D223" s="169"/>
      <c r="E223" s="170"/>
      <c r="F223" s="171"/>
      <c r="G223" s="172">
        <f>SUMIF(AG224:AG224,"&lt;&gt;NOR",G224:G224)</f>
        <v>0</v>
      </c>
      <c r="H223" s="166"/>
      <c r="I223" s="166">
        <f>SUM(I224:I224)</f>
        <v>0</v>
      </c>
      <c r="J223" s="166"/>
      <c r="K223" s="166">
        <f>SUM(K224:K224)</f>
        <v>0</v>
      </c>
      <c r="L223" s="166"/>
      <c r="M223" s="166">
        <f>SUM(M224:M224)</f>
        <v>0</v>
      </c>
      <c r="N223" s="166"/>
      <c r="O223" s="166">
        <f>SUM(O224:O224)</f>
        <v>0</v>
      </c>
      <c r="P223" s="166"/>
      <c r="Q223" s="166">
        <f>SUM(Q224:Q224)</f>
        <v>0</v>
      </c>
      <c r="R223" s="166"/>
      <c r="S223" s="166"/>
      <c r="T223" s="166"/>
      <c r="U223" s="166"/>
      <c r="V223" s="166">
        <f>SUM(V224:V224)</f>
        <v>0.54</v>
      </c>
      <c r="W223" s="166"/>
      <c r="X223" s="166"/>
      <c r="AG223" t="s">
        <v>141</v>
      </c>
    </row>
    <row r="224" spans="1:60" outlineLevel="1" x14ac:dyDescent="0.2">
      <c r="A224" s="179">
        <v>106</v>
      </c>
      <c r="B224" s="180" t="s">
        <v>448</v>
      </c>
      <c r="C224" s="189" t="s">
        <v>449</v>
      </c>
      <c r="D224" s="181" t="s">
        <v>162</v>
      </c>
      <c r="E224" s="182">
        <v>0.33611000000000002</v>
      </c>
      <c r="F224" s="183"/>
      <c r="G224" s="184">
        <f>ROUND(E224*F224,2)</f>
        <v>0</v>
      </c>
      <c r="H224" s="159"/>
      <c r="I224" s="158">
        <f>ROUND(E224*H224,2)</f>
        <v>0</v>
      </c>
      <c r="J224" s="159"/>
      <c r="K224" s="158">
        <f>ROUND(E224*J224,2)</f>
        <v>0</v>
      </c>
      <c r="L224" s="158">
        <v>21</v>
      </c>
      <c r="M224" s="158">
        <f>G224*(1+L224/100)</f>
        <v>0</v>
      </c>
      <c r="N224" s="158">
        <v>0</v>
      </c>
      <c r="O224" s="158">
        <f>ROUND(E224*N224,2)</f>
        <v>0</v>
      </c>
      <c r="P224" s="158">
        <v>0</v>
      </c>
      <c r="Q224" s="158">
        <f>ROUND(E224*P224,2)</f>
        <v>0</v>
      </c>
      <c r="R224" s="158"/>
      <c r="S224" s="158" t="s">
        <v>145</v>
      </c>
      <c r="T224" s="158" t="s">
        <v>145</v>
      </c>
      <c r="U224" s="158">
        <v>1.5980000000000001</v>
      </c>
      <c r="V224" s="158">
        <f>ROUND(E224*U224,2)</f>
        <v>0.54</v>
      </c>
      <c r="W224" s="158"/>
      <c r="X224" s="158" t="s">
        <v>281</v>
      </c>
      <c r="Y224" s="149"/>
      <c r="Z224" s="149"/>
      <c r="AA224" s="149"/>
      <c r="AB224" s="149"/>
      <c r="AC224" s="149"/>
      <c r="AD224" s="149"/>
      <c r="AE224" s="149"/>
      <c r="AF224" s="149"/>
      <c r="AG224" s="149" t="s">
        <v>282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x14ac:dyDescent="0.2">
      <c r="A225" s="167" t="s">
        <v>140</v>
      </c>
      <c r="B225" s="168" t="s">
        <v>100</v>
      </c>
      <c r="C225" s="186" t="s">
        <v>101</v>
      </c>
      <c r="D225" s="169"/>
      <c r="E225" s="170"/>
      <c r="F225" s="171"/>
      <c r="G225" s="172">
        <f>SUMIF(AG226:AG229,"&lt;&gt;NOR",G226:G229)</f>
        <v>0</v>
      </c>
      <c r="H225" s="166"/>
      <c r="I225" s="166">
        <f>SUM(I226:I229)</f>
        <v>0</v>
      </c>
      <c r="J225" s="166"/>
      <c r="K225" s="166">
        <f>SUM(K226:K229)</f>
        <v>0</v>
      </c>
      <c r="L225" s="166"/>
      <c r="M225" s="166">
        <f>SUM(M226:M229)</f>
        <v>0</v>
      </c>
      <c r="N225" s="166"/>
      <c r="O225" s="166">
        <f>SUM(O226:O229)</f>
        <v>0</v>
      </c>
      <c r="P225" s="166"/>
      <c r="Q225" s="166">
        <f>SUM(Q226:Q229)</f>
        <v>0</v>
      </c>
      <c r="R225" s="166"/>
      <c r="S225" s="166"/>
      <c r="T225" s="166"/>
      <c r="U225" s="166"/>
      <c r="V225" s="166">
        <f>SUM(V226:V229)</f>
        <v>1.2</v>
      </c>
      <c r="W225" s="166"/>
      <c r="X225" s="166"/>
      <c r="AG225" t="s">
        <v>141</v>
      </c>
    </row>
    <row r="226" spans="1:60" outlineLevel="1" x14ac:dyDescent="0.2">
      <c r="A226" s="173">
        <v>107</v>
      </c>
      <c r="B226" s="174" t="s">
        <v>450</v>
      </c>
      <c r="C226" s="187" t="s">
        <v>451</v>
      </c>
      <c r="D226" s="175" t="s">
        <v>259</v>
      </c>
      <c r="E226" s="176">
        <v>34.4</v>
      </c>
      <c r="F226" s="177"/>
      <c r="G226" s="178">
        <f>ROUND(E226*F226,2)</f>
        <v>0</v>
      </c>
      <c r="H226" s="159"/>
      <c r="I226" s="158">
        <f>ROUND(E226*H226,2)</f>
        <v>0</v>
      </c>
      <c r="J226" s="159"/>
      <c r="K226" s="158">
        <f>ROUND(E226*J226,2)</f>
        <v>0</v>
      </c>
      <c r="L226" s="158">
        <v>21</v>
      </c>
      <c r="M226" s="158">
        <f>G226*(1+L226/100)</f>
        <v>0</v>
      </c>
      <c r="N226" s="158">
        <v>0</v>
      </c>
      <c r="O226" s="158">
        <f>ROUND(E226*N226,2)</f>
        <v>0</v>
      </c>
      <c r="P226" s="158">
        <v>8.0000000000000007E-5</v>
      </c>
      <c r="Q226" s="158">
        <f>ROUND(E226*P226,2)</f>
        <v>0</v>
      </c>
      <c r="R226" s="158"/>
      <c r="S226" s="158" t="s">
        <v>145</v>
      </c>
      <c r="T226" s="158" t="s">
        <v>145</v>
      </c>
      <c r="U226" s="158">
        <v>3.5000000000000003E-2</v>
      </c>
      <c r="V226" s="158">
        <f>ROUND(E226*U226,2)</f>
        <v>1.2</v>
      </c>
      <c r="W226" s="158"/>
      <c r="X226" s="158" t="s">
        <v>146</v>
      </c>
      <c r="Y226" s="149"/>
      <c r="Z226" s="149"/>
      <c r="AA226" s="149"/>
      <c r="AB226" s="149"/>
      <c r="AC226" s="149"/>
      <c r="AD226" s="149"/>
      <c r="AE226" s="149"/>
      <c r="AF226" s="149"/>
      <c r="AG226" s="149" t="s">
        <v>147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1" x14ac:dyDescent="0.2">
      <c r="A227" s="156"/>
      <c r="B227" s="157"/>
      <c r="C227" s="188" t="s">
        <v>452</v>
      </c>
      <c r="D227" s="160"/>
      <c r="E227" s="161">
        <v>4.2</v>
      </c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49"/>
      <c r="Z227" s="149"/>
      <c r="AA227" s="149"/>
      <c r="AB227" s="149"/>
      <c r="AC227" s="149"/>
      <c r="AD227" s="149"/>
      <c r="AE227" s="149"/>
      <c r="AF227" s="149"/>
      <c r="AG227" s="149" t="s">
        <v>149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outlineLevel="1" x14ac:dyDescent="0.2">
      <c r="A228" s="156"/>
      <c r="B228" s="157"/>
      <c r="C228" s="188" t="s">
        <v>453</v>
      </c>
      <c r="D228" s="160"/>
      <c r="E228" s="161">
        <v>22.2</v>
      </c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49"/>
      <c r="Z228" s="149"/>
      <c r="AA228" s="149"/>
      <c r="AB228" s="149"/>
      <c r="AC228" s="149"/>
      <c r="AD228" s="149"/>
      <c r="AE228" s="149"/>
      <c r="AF228" s="149"/>
      <c r="AG228" s="149" t="s">
        <v>149</v>
      </c>
      <c r="AH228" s="149">
        <v>0</v>
      </c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1" x14ac:dyDescent="0.2">
      <c r="A229" s="156"/>
      <c r="B229" s="157"/>
      <c r="C229" s="188" t="s">
        <v>454</v>
      </c>
      <c r="D229" s="160"/>
      <c r="E229" s="161">
        <v>8</v>
      </c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49"/>
      <c r="Z229" s="149"/>
      <c r="AA229" s="149"/>
      <c r="AB229" s="149"/>
      <c r="AC229" s="149"/>
      <c r="AD229" s="149"/>
      <c r="AE229" s="149"/>
      <c r="AF229" s="149"/>
      <c r="AG229" s="149" t="s">
        <v>149</v>
      </c>
      <c r="AH229" s="149">
        <v>0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x14ac:dyDescent="0.2">
      <c r="A230" s="167" t="s">
        <v>140</v>
      </c>
      <c r="B230" s="168" t="s">
        <v>102</v>
      </c>
      <c r="C230" s="186" t="s">
        <v>103</v>
      </c>
      <c r="D230" s="169"/>
      <c r="E230" s="170"/>
      <c r="F230" s="171"/>
      <c r="G230" s="172">
        <f>SUMIF(AG231:AG246,"&lt;&gt;NOR",G231:G246)</f>
        <v>0</v>
      </c>
      <c r="H230" s="166"/>
      <c r="I230" s="166">
        <f>SUM(I231:I246)</f>
        <v>0</v>
      </c>
      <c r="J230" s="166"/>
      <c r="K230" s="166">
        <f>SUM(K231:K246)</f>
        <v>0</v>
      </c>
      <c r="L230" s="166"/>
      <c r="M230" s="166">
        <f>SUM(M231:M246)</f>
        <v>0</v>
      </c>
      <c r="N230" s="166"/>
      <c r="O230" s="166">
        <f>SUM(O231:O246)</f>
        <v>0.67999999999999994</v>
      </c>
      <c r="P230" s="166"/>
      <c r="Q230" s="166">
        <f>SUM(Q231:Q246)</f>
        <v>0</v>
      </c>
      <c r="R230" s="166"/>
      <c r="S230" s="166"/>
      <c r="T230" s="166"/>
      <c r="U230" s="166"/>
      <c r="V230" s="166">
        <f>SUM(V231:V246)</f>
        <v>45.439999999999991</v>
      </c>
      <c r="W230" s="166"/>
      <c r="X230" s="166"/>
      <c r="AG230" t="s">
        <v>141</v>
      </c>
    </row>
    <row r="231" spans="1:60" ht="22.5" outlineLevel="1" x14ac:dyDescent="0.2">
      <c r="A231" s="173">
        <v>108</v>
      </c>
      <c r="B231" s="174" t="s">
        <v>455</v>
      </c>
      <c r="C231" s="187" t="s">
        <v>456</v>
      </c>
      <c r="D231" s="175" t="s">
        <v>178</v>
      </c>
      <c r="E231" s="176">
        <v>36.569499999999998</v>
      </c>
      <c r="F231" s="177"/>
      <c r="G231" s="178">
        <f>ROUND(E231*F231,2)</f>
        <v>0</v>
      </c>
      <c r="H231" s="159"/>
      <c r="I231" s="158">
        <f>ROUND(E231*H231,2)</f>
        <v>0</v>
      </c>
      <c r="J231" s="159"/>
      <c r="K231" s="158">
        <f>ROUND(E231*J231,2)</f>
        <v>0</v>
      </c>
      <c r="L231" s="158">
        <v>21</v>
      </c>
      <c r="M231" s="158">
        <f>G231*(1+L231/100)</f>
        <v>0</v>
      </c>
      <c r="N231" s="158">
        <v>1.6000000000000001E-4</v>
      </c>
      <c r="O231" s="158">
        <f>ROUND(E231*N231,2)</f>
        <v>0.01</v>
      </c>
      <c r="P231" s="158">
        <v>0</v>
      </c>
      <c r="Q231" s="158">
        <f>ROUND(E231*P231,2)</f>
        <v>0</v>
      </c>
      <c r="R231" s="158"/>
      <c r="S231" s="158" t="s">
        <v>145</v>
      </c>
      <c r="T231" s="158" t="s">
        <v>145</v>
      </c>
      <c r="U231" s="158">
        <v>0.05</v>
      </c>
      <c r="V231" s="158">
        <f>ROUND(E231*U231,2)</f>
        <v>1.83</v>
      </c>
      <c r="W231" s="158"/>
      <c r="X231" s="158" t="s">
        <v>146</v>
      </c>
      <c r="Y231" s="149"/>
      <c r="Z231" s="149"/>
      <c r="AA231" s="149"/>
      <c r="AB231" s="149"/>
      <c r="AC231" s="149"/>
      <c r="AD231" s="149"/>
      <c r="AE231" s="149"/>
      <c r="AF231" s="149"/>
      <c r="AG231" s="149" t="s">
        <v>147</v>
      </c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</row>
    <row r="232" spans="1:60" outlineLevel="1" x14ac:dyDescent="0.2">
      <c r="A232" s="156"/>
      <c r="B232" s="157"/>
      <c r="C232" s="188" t="s">
        <v>457</v>
      </c>
      <c r="D232" s="160"/>
      <c r="E232" s="161">
        <v>38.479999999999997</v>
      </c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49"/>
      <c r="Z232" s="149"/>
      <c r="AA232" s="149"/>
      <c r="AB232" s="149"/>
      <c r="AC232" s="149"/>
      <c r="AD232" s="149"/>
      <c r="AE232" s="149"/>
      <c r="AF232" s="149"/>
      <c r="AG232" s="149" t="s">
        <v>149</v>
      </c>
      <c r="AH232" s="149">
        <v>0</v>
      </c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ht="22.5" outlineLevel="1" x14ac:dyDescent="0.2">
      <c r="A233" s="156"/>
      <c r="B233" s="157"/>
      <c r="C233" s="188" t="s">
        <v>458</v>
      </c>
      <c r="D233" s="160"/>
      <c r="E233" s="161">
        <v>2.7675000000000001</v>
      </c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49"/>
      <c r="Z233" s="149"/>
      <c r="AA233" s="149"/>
      <c r="AB233" s="149"/>
      <c r="AC233" s="149"/>
      <c r="AD233" s="149"/>
      <c r="AE233" s="149"/>
      <c r="AF233" s="149"/>
      <c r="AG233" s="149" t="s">
        <v>149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">
      <c r="A234" s="156"/>
      <c r="B234" s="157"/>
      <c r="C234" s="188" t="s">
        <v>459</v>
      </c>
      <c r="D234" s="160"/>
      <c r="E234" s="161">
        <v>-4.6779999999999999</v>
      </c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49"/>
      <c r="Z234" s="149"/>
      <c r="AA234" s="149"/>
      <c r="AB234" s="149"/>
      <c r="AC234" s="149"/>
      <c r="AD234" s="149"/>
      <c r="AE234" s="149"/>
      <c r="AF234" s="149"/>
      <c r="AG234" s="149" t="s">
        <v>149</v>
      </c>
      <c r="AH234" s="149">
        <v>0</v>
      </c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1" x14ac:dyDescent="0.2">
      <c r="A235" s="179">
        <v>109</v>
      </c>
      <c r="B235" s="180" t="s">
        <v>460</v>
      </c>
      <c r="C235" s="189" t="s">
        <v>461</v>
      </c>
      <c r="D235" s="181" t="s">
        <v>178</v>
      </c>
      <c r="E235" s="182">
        <v>36.569499999999998</v>
      </c>
      <c r="F235" s="183"/>
      <c r="G235" s="184">
        <f>ROUND(E235*F235,2)</f>
        <v>0</v>
      </c>
      <c r="H235" s="159"/>
      <c r="I235" s="158">
        <f>ROUND(E235*H235,2)</f>
        <v>0</v>
      </c>
      <c r="J235" s="159"/>
      <c r="K235" s="158">
        <f>ROUND(E235*J235,2)</f>
        <v>0</v>
      </c>
      <c r="L235" s="158">
        <v>21</v>
      </c>
      <c r="M235" s="158">
        <f>G235*(1+L235/100)</f>
        <v>0</v>
      </c>
      <c r="N235" s="158">
        <v>5.0299999999999997E-3</v>
      </c>
      <c r="O235" s="158">
        <f>ROUND(E235*N235,2)</f>
        <v>0.18</v>
      </c>
      <c r="P235" s="158">
        <v>0</v>
      </c>
      <c r="Q235" s="158">
        <f>ROUND(E235*P235,2)</f>
        <v>0</v>
      </c>
      <c r="R235" s="158"/>
      <c r="S235" s="158" t="s">
        <v>145</v>
      </c>
      <c r="T235" s="158" t="s">
        <v>145</v>
      </c>
      <c r="U235" s="158">
        <v>1.0746</v>
      </c>
      <c r="V235" s="158">
        <f>ROUND(E235*U235,2)</f>
        <v>39.299999999999997</v>
      </c>
      <c r="W235" s="158"/>
      <c r="X235" s="158" t="s">
        <v>146</v>
      </c>
      <c r="Y235" s="149"/>
      <c r="Z235" s="149"/>
      <c r="AA235" s="149"/>
      <c r="AB235" s="149"/>
      <c r="AC235" s="149"/>
      <c r="AD235" s="149"/>
      <c r="AE235" s="149"/>
      <c r="AF235" s="149"/>
      <c r="AG235" s="149" t="s">
        <v>147</v>
      </c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outlineLevel="1" x14ac:dyDescent="0.2">
      <c r="A236" s="173">
        <v>110</v>
      </c>
      <c r="B236" s="174" t="s">
        <v>462</v>
      </c>
      <c r="C236" s="187" t="s">
        <v>463</v>
      </c>
      <c r="D236" s="175" t="s">
        <v>178</v>
      </c>
      <c r="E236" s="176">
        <v>40</v>
      </c>
      <c r="F236" s="177"/>
      <c r="G236" s="178">
        <f>ROUND(E236*F236,2)</f>
        <v>0</v>
      </c>
      <c r="H236" s="159"/>
      <c r="I236" s="158">
        <f>ROUND(E236*H236,2)</f>
        <v>0</v>
      </c>
      <c r="J236" s="159"/>
      <c r="K236" s="158">
        <f>ROUND(E236*J236,2)</f>
        <v>0</v>
      </c>
      <c r="L236" s="158">
        <v>21</v>
      </c>
      <c r="M236" s="158">
        <f>G236*(1+L236/100)</f>
        <v>0</v>
      </c>
      <c r="N236" s="158">
        <v>1.2200000000000001E-2</v>
      </c>
      <c r="O236" s="158">
        <f>ROUND(E236*N236,2)</f>
        <v>0.49</v>
      </c>
      <c r="P236" s="158">
        <v>0</v>
      </c>
      <c r="Q236" s="158">
        <f>ROUND(E236*P236,2)</f>
        <v>0</v>
      </c>
      <c r="R236" s="158" t="s">
        <v>308</v>
      </c>
      <c r="S236" s="158" t="s">
        <v>145</v>
      </c>
      <c r="T236" s="158" t="s">
        <v>145</v>
      </c>
      <c r="U236" s="158">
        <v>0</v>
      </c>
      <c r="V236" s="158">
        <f>ROUND(E236*U236,2)</f>
        <v>0</v>
      </c>
      <c r="W236" s="158"/>
      <c r="X236" s="158" t="s">
        <v>165</v>
      </c>
      <c r="Y236" s="149"/>
      <c r="Z236" s="149"/>
      <c r="AA236" s="149"/>
      <c r="AB236" s="149"/>
      <c r="AC236" s="149"/>
      <c r="AD236" s="149"/>
      <c r="AE236" s="149"/>
      <c r="AF236" s="149"/>
      <c r="AG236" s="149" t="s">
        <v>166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outlineLevel="1" x14ac:dyDescent="0.2">
      <c r="A237" s="156"/>
      <c r="B237" s="157"/>
      <c r="C237" s="191" t="s">
        <v>441</v>
      </c>
      <c r="D237" s="164"/>
      <c r="E237" s="165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49"/>
      <c r="Z237" s="149"/>
      <c r="AA237" s="149"/>
      <c r="AB237" s="149"/>
      <c r="AC237" s="149"/>
      <c r="AD237" s="149"/>
      <c r="AE237" s="149"/>
      <c r="AF237" s="149"/>
      <c r="AG237" s="149" t="s">
        <v>149</v>
      </c>
      <c r="AH237" s="149"/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</row>
    <row r="238" spans="1:60" outlineLevel="1" x14ac:dyDescent="0.2">
      <c r="A238" s="156"/>
      <c r="B238" s="157"/>
      <c r="C238" s="192" t="s">
        <v>464</v>
      </c>
      <c r="D238" s="164"/>
      <c r="E238" s="165">
        <v>40.22645</v>
      </c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49"/>
      <c r="Z238" s="149"/>
      <c r="AA238" s="149"/>
      <c r="AB238" s="149"/>
      <c r="AC238" s="149"/>
      <c r="AD238" s="149"/>
      <c r="AE238" s="149"/>
      <c r="AF238" s="149"/>
      <c r="AG238" s="149" t="s">
        <v>149</v>
      </c>
      <c r="AH238" s="149">
        <v>2</v>
      </c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1" x14ac:dyDescent="0.2">
      <c r="A239" s="156"/>
      <c r="B239" s="157"/>
      <c r="C239" s="191" t="s">
        <v>443</v>
      </c>
      <c r="D239" s="164"/>
      <c r="E239" s="165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49"/>
      <c r="Z239" s="149"/>
      <c r="AA239" s="149"/>
      <c r="AB239" s="149"/>
      <c r="AC239" s="149"/>
      <c r="AD239" s="149"/>
      <c r="AE239" s="149"/>
      <c r="AF239" s="149"/>
      <c r="AG239" s="149" t="s">
        <v>149</v>
      </c>
      <c r="AH239" s="149"/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1" x14ac:dyDescent="0.2">
      <c r="A240" s="156"/>
      <c r="B240" s="157"/>
      <c r="C240" s="188" t="s">
        <v>465</v>
      </c>
      <c r="D240" s="160"/>
      <c r="E240" s="161">
        <v>40</v>
      </c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49"/>
      <c r="Z240" s="149"/>
      <c r="AA240" s="149"/>
      <c r="AB240" s="149"/>
      <c r="AC240" s="149"/>
      <c r="AD240" s="149"/>
      <c r="AE240" s="149"/>
      <c r="AF240" s="149"/>
      <c r="AG240" s="149" t="s">
        <v>149</v>
      </c>
      <c r="AH240" s="149">
        <v>0</v>
      </c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outlineLevel="1" x14ac:dyDescent="0.2">
      <c r="A241" s="173">
        <v>111</v>
      </c>
      <c r="B241" s="174" t="s">
        <v>466</v>
      </c>
      <c r="C241" s="187" t="s">
        <v>467</v>
      </c>
      <c r="D241" s="175" t="s">
        <v>259</v>
      </c>
      <c r="E241" s="176">
        <v>18.75</v>
      </c>
      <c r="F241" s="177"/>
      <c r="G241" s="178">
        <f>ROUND(E241*F241,2)</f>
        <v>0</v>
      </c>
      <c r="H241" s="159"/>
      <c r="I241" s="158">
        <f>ROUND(E241*H241,2)</f>
        <v>0</v>
      </c>
      <c r="J241" s="159"/>
      <c r="K241" s="158">
        <f>ROUND(E241*J241,2)</f>
        <v>0</v>
      </c>
      <c r="L241" s="158">
        <v>21</v>
      </c>
      <c r="M241" s="158">
        <f>G241*(1+L241/100)</f>
        <v>0</v>
      </c>
      <c r="N241" s="158">
        <v>0</v>
      </c>
      <c r="O241" s="158">
        <f>ROUND(E241*N241,2)</f>
        <v>0</v>
      </c>
      <c r="P241" s="158">
        <v>0</v>
      </c>
      <c r="Q241" s="158">
        <f>ROUND(E241*P241,2)</f>
        <v>0</v>
      </c>
      <c r="R241" s="158"/>
      <c r="S241" s="158" t="s">
        <v>145</v>
      </c>
      <c r="T241" s="158" t="s">
        <v>145</v>
      </c>
      <c r="U241" s="158">
        <v>0.12</v>
      </c>
      <c r="V241" s="158">
        <f>ROUND(E241*U241,2)</f>
        <v>2.25</v>
      </c>
      <c r="W241" s="158"/>
      <c r="X241" s="158" t="s">
        <v>146</v>
      </c>
      <c r="Y241" s="149"/>
      <c r="Z241" s="149"/>
      <c r="AA241" s="149"/>
      <c r="AB241" s="149"/>
      <c r="AC241" s="149"/>
      <c r="AD241" s="149"/>
      <c r="AE241" s="149"/>
      <c r="AF241" s="149"/>
      <c r="AG241" s="149" t="s">
        <v>147</v>
      </c>
      <c r="AH241" s="149"/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ht="22.5" outlineLevel="1" x14ac:dyDescent="0.2">
      <c r="A242" s="156"/>
      <c r="B242" s="157"/>
      <c r="C242" s="188" t="s">
        <v>468</v>
      </c>
      <c r="D242" s="160"/>
      <c r="E242" s="161">
        <v>18.75</v>
      </c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49"/>
      <c r="Z242" s="149"/>
      <c r="AA242" s="149"/>
      <c r="AB242" s="149"/>
      <c r="AC242" s="149"/>
      <c r="AD242" s="149"/>
      <c r="AE242" s="149"/>
      <c r="AF242" s="149"/>
      <c r="AG242" s="149" t="s">
        <v>149</v>
      </c>
      <c r="AH242" s="149">
        <v>0</v>
      </c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outlineLevel="1" x14ac:dyDescent="0.2">
      <c r="A243" s="179">
        <v>112</v>
      </c>
      <c r="B243" s="180" t="s">
        <v>469</v>
      </c>
      <c r="C243" s="189" t="s">
        <v>470</v>
      </c>
      <c r="D243" s="181" t="s">
        <v>471</v>
      </c>
      <c r="E243" s="182">
        <v>8</v>
      </c>
      <c r="F243" s="183"/>
      <c r="G243" s="184">
        <f>ROUND(E243*F243,2)</f>
        <v>0</v>
      </c>
      <c r="H243" s="159"/>
      <c r="I243" s="158">
        <f>ROUND(E243*H243,2)</f>
        <v>0</v>
      </c>
      <c r="J243" s="159"/>
      <c r="K243" s="158">
        <f>ROUND(E243*J243,2)</f>
        <v>0</v>
      </c>
      <c r="L243" s="158">
        <v>21</v>
      </c>
      <c r="M243" s="158">
        <f>G243*(1+L243/100)</f>
        <v>0</v>
      </c>
      <c r="N243" s="158">
        <v>0</v>
      </c>
      <c r="O243" s="158">
        <f>ROUND(E243*N243,2)</f>
        <v>0</v>
      </c>
      <c r="P243" s="158">
        <v>0</v>
      </c>
      <c r="Q243" s="158">
        <f>ROUND(E243*P243,2)</f>
        <v>0</v>
      </c>
      <c r="R243" s="158"/>
      <c r="S243" s="158" t="s">
        <v>163</v>
      </c>
      <c r="T243" s="158" t="s">
        <v>472</v>
      </c>
      <c r="U243" s="158">
        <v>0</v>
      </c>
      <c r="V243" s="158">
        <f>ROUND(E243*U243,2)</f>
        <v>0</v>
      </c>
      <c r="W243" s="158"/>
      <c r="X243" s="158" t="s">
        <v>165</v>
      </c>
      <c r="Y243" s="149"/>
      <c r="Z243" s="149"/>
      <c r="AA243" s="149"/>
      <c r="AB243" s="149"/>
      <c r="AC243" s="149"/>
      <c r="AD243" s="149"/>
      <c r="AE243" s="149"/>
      <c r="AF243" s="149"/>
      <c r="AG243" s="149" t="s">
        <v>166</v>
      </c>
      <c r="AH243" s="149"/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outlineLevel="1" x14ac:dyDescent="0.2">
      <c r="A244" s="173">
        <v>113</v>
      </c>
      <c r="B244" s="174" t="s">
        <v>473</v>
      </c>
      <c r="C244" s="187" t="s">
        <v>474</v>
      </c>
      <c r="D244" s="175" t="s">
        <v>259</v>
      </c>
      <c r="E244" s="176">
        <v>14</v>
      </c>
      <c r="F244" s="177"/>
      <c r="G244" s="178">
        <f>ROUND(E244*F244,2)</f>
        <v>0</v>
      </c>
      <c r="H244" s="159"/>
      <c r="I244" s="158">
        <f>ROUND(E244*H244,2)</f>
        <v>0</v>
      </c>
      <c r="J244" s="159"/>
      <c r="K244" s="158">
        <f>ROUND(E244*J244,2)</f>
        <v>0</v>
      </c>
      <c r="L244" s="158">
        <v>21</v>
      </c>
      <c r="M244" s="158">
        <f>G244*(1+L244/100)</f>
        <v>0</v>
      </c>
      <c r="N244" s="158">
        <v>4.0000000000000003E-5</v>
      </c>
      <c r="O244" s="158">
        <f>ROUND(E244*N244,2)</f>
        <v>0</v>
      </c>
      <c r="P244" s="158">
        <v>0</v>
      </c>
      <c r="Q244" s="158">
        <f>ROUND(E244*P244,2)</f>
        <v>0</v>
      </c>
      <c r="R244" s="158"/>
      <c r="S244" s="158" t="s">
        <v>145</v>
      </c>
      <c r="T244" s="158" t="s">
        <v>145</v>
      </c>
      <c r="U244" s="158">
        <v>7.0000000000000007E-2</v>
      </c>
      <c r="V244" s="158">
        <f>ROUND(E244*U244,2)</f>
        <v>0.98</v>
      </c>
      <c r="W244" s="158"/>
      <c r="X244" s="158" t="s">
        <v>146</v>
      </c>
      <c r="Y244" s="149"/>
      <c r="Z244" s="149"/>
      <c r="AA244" s="149"/>
      <c r="AB244" s="149"/>
      <c r="AC244" s="149"/>
      <c r="AD244" s="149"/>
      <c r="AE244" s="149"/>
      <c r="AF244" s="149"/>
      <c r="AG244" s="149" t="s">
        <v>147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outlineLevel="1" x14ac:dyDescent="0.2">
      <c r="A245" s="156"/>
      <c r="B245" s="157"/>
      <c r="C245" s="188" t="s">
        <v>475</v>
      </c>
      <c r="D245" s="160"/>
      <c r="E245" s="161">
        <v>14</v>
      </c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49"/>
      <c r="Z245" s="149"/>
      <c r="AA245" s="149"/>
      <c r="AB245" s="149"/>
      <c r="AC245" s="149"/>
      <c r="AD245" s="149"/>
      <c r="AE245" s="149"/>
      <c r="AF245" s="149"/>
      <c r="AG245" s="149" t="s">
        <v>149</v>
      </c>
      <c r="AH245" s="149">
        <v>0</v>
      </c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1" x14ac:dyDescent="0.2">
      <c r="A246" s="179">
        <v>114</v>
      </c>
      <c r="B246" s="180" t="s">
        <v>476</v>
      </c>
      <c r="C246" s="189" t="s">
        <v>477</v>
      </c>
      <c r="D246" s="181" t="s">
        <v>162</v>
      </c>
      <c r="E246" s="182">
        <v>0.67835999999999996</v>
      </c>
      <c r="F246" s="183"/>
      <c r="G246" s="184">
        <f>ROUND(E246*F246,2)</f>
        <v>0</v>
      </c>
      <c r="H246" s="159"/>
      <c r="I246" s="158">
        <f>ROUND(E246*H246,2)</f>
        <v>0</v>
      </c>
      <c r="J246" s="159"/>
      <c r="K246" s="158">
        <f>ROUND(E246*J246,2)</f>
        <v>0</v>
      </c>
      <c r="L246" s="158">
        <v>21</v>
      </c>
      <c r="M246" s="158">
        <f>G246*(1+L246/100)</f>
        <v>0</v>
      </c>
      <c r="N246" s="158">
        <v>0</v>
      </c>
      <c r="O246" s="158">
        <f>ROUND(E246*N246,2)</f>
        <v>0</v>
      </c>
      <c r="P246" s="158">
        <v>0</v>
      </c>
      <c r="Q246" s="158">
        <f>ROUND(E246*P246,2)</f>
        <v>0</v>
      </c>
      <c r="R246" s="158"/>
      <c r="S246" s="158" t="s">
        <v>145</v>
      </c>
      <c r="T246" s="158" t="s">
        <v>145</v>
      </c>
      <c r="U246" s="158">
        <v>1.5980000000000001</v>
      </c>
      <c r="V246" s="158">
        <f>ROUND(E246*U246,2)</f>
        <v>1.08</v>
      </c>
      <c r="W246" s="158"/>
      <c r="X246" s="158" t="s">
        <v>281</v>
      </c>
      <c r="Y246" s="149"/>
      <c r="Z246" s="149"/>
      <c r="AA246" s="149"/>
      <c r="AB246" s="149"/>
      <c r="AC246" s="149"/>
      <c r="AD246" s="149"/>
      <c r="AE246" s="149"/>
      <c r="AF246" s="149"/>
      <c r="AG246" s="149" t="s">
        <v>282</v>
      </c>
      <c r="AH246" s="149"/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x14ac:dyDescent="0.2">
      <c r="A247" s="167" t="s">
        <v>140</v>
      </c>
      <c r="B247" s="168" t="s">
        <v>104</v>
      </c>
      <c r="C247" s="186" t="s">
        <v>105</v>
      </c>
      <c r="D247" s="169"/>
      <c r="E247" s="170"/>
      <c r="F247" s="171"/>
      <c r="G247" s="172">
        <f>SUMIF(AG248:AG251,"&lt;&gt;NOR",G248:G251)</f>
        <v>0</v>
      </c>
      <c r="H247" s="166"/>
      <c r="I247" s="166">
        <f>SUM(I248:I251)</f>
        <v>0</v>
      </c>
      <c r="J247" s="166"/>
      <c r="K247" s="166">
        <f>SUM(K248:K251)</f>
        <v>0</v>
      </c>
      <c r="L247" s="166"/>
      <c r="M247" s="166">
        <f>SUM(M248:M251)</f>
        <v>0</v>
      </c>
      <c r="N247" s="166"/>
      <c r="O247" s="166">
        <f>SUM(O248:O251)</f>
        <v>0.02</v>
      </c>
      <c r="P247" s="166"/>
      <c r="Q247" s="166">
        <f>SUM(Q248:Q251)</f>
        <v>0</v>
      </c>
      <c r="R247" s="166"/>
      <c r="S247" s="166"/>
      <c r="T247" s="166"/>
      <c r="U247" s="166"/>
      <c r="V247" s="166">
        <f>SUM(V248:V251)</f>
        <v>13.27</v>
      </c>
      <c r="W247" s="166"/>
      <c r="X247" s="166"/>
      <c r="AG247" t="s">
        <v>141</v>
      </c>
    </row>
    <row r="248" spans="1:60" outlineLevel="1" x14ac:dyDescent="0.2">
      <c r="A248" s="173">
        <v>115</v>
      </c>
      <c r="B248" s="174" t="s">
        <v>478</v>
      </c>
      <c r="C248" s="187" t="s">
        <v>479</v>
      </c>
      <c r="D248" s="175" t="s">
        <v>178</v>
      </c>
      <c r="E248" s="176">
        <v>1.9039999999999999</v>
      </c>
      <c r="F248" s="177"/>
      <c r="G248" s="178">
        <f>ROUND(E248*F248,2)</f>
        <v>0</v>
      </c>
      <c r="H248" s="159"/>
      <c r="I248" s="158">
        <f>ROUND(E248*H248,2)</f>
        <v>0</v>
      </c>
      <c r="J248" s="159"/>
      <c r="K248" s="158">
        <f>ROUND(E248*J248,2)</f>
        <v>0</v>
      </c>
      <c r="L248" s="158">
        <v>21</v>
      </c>
      <c r="M248" s="158">
        <f>G248*(1+L248/100)</f>
        <v>0</v>
      </c>
      <c r="N248" s="158">
        <v>3.1E-4</v>
      </c>
      <c r="O248" s="158">
        <f>ROUND(E248*N248,2)</f>
        <v>0</v>
      </c>
      <c r="P248" s="158">
        <v>0</v>
      </c>
      <c r="Q248" s="158">
        <f>ROUND(E248*P248,2)</f>
        <v>0</v>
      </c>
      <c r="R248" s="158"/>
      <c r="S248" s="158" t="s">
        <v>145</v>
      </c>
      <c r="T248" s="158" t="s">
        <v>145</v>
      </c>
      <c r="U248" s="158">
        <v>0.40300000000000002</v>
      </c>
      <c r="V248" s="158">
        <f>ROUND(E248*U248,2)</f>
        <v>0.77</v>
      </c>
      <c r="W248" s="158"/>
      <c r="X248" s="158" t="s">
        <v>146</v>
      </c>
      <c r="Y248" s="149"/>
      <c r="Z248" s="149"/>
      <c r="AA248" s="149"/>
      <c r="AB248" s="149"/>
      <c r="AC248" s="149"/>
      <c r="AD248" s="149"/>
      <c r="AE248" s="149"/>
      <c r="AF248" s="149"/>
      <c r="AG248" s="149" t="s">
        <v>147</v>
      </c>
      <c r="AH248" s="149"/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outlineLevel="1" x14ac:dyDescent="0.2">
      <c r="A249" s="156"/>
      <c r="B249" s="157"/>
      <c r="C249" s="188" t="s">
        <v>480</v>
      </c>
      <c r="D249" s="160"/>
      <c r="E249" s="161">
        <v>1.9039999999999999</v>
      </c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49"/>
      <c r="Z249" s="149"/>
      <c r="AA249" s="149"/>
      <c r="AB249" s="149"/>
      <c r="AC249" s="149"/>
      <c r="AD249" s="149"/>
      <c r="AE249" s="149"/>
      <c r="AF249" s="149"/>
      <c r="AG249" s="149" t="s">
        <v>149</v>
      </c>
      <c r="AH249" s="149">
        <v>0</v>
      </c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1" x14ac:dyDescent="0.2">
      <c r="A250" s="173">
        <v>116</v>
      </c>
      <c r="B250" s="174" t="s">
        <v>481</v>
      </c>
      <c r="C250" s="187" t="s">
        <v>482</v>
      </c>
      <c r="D250" s="175" t="s">
        <v>178</v>
      </c>
      <c r="E250" s="176">
        <v>39.68</v>
      </c>
      <c r="F250" s="177"/>
      <c r="G250" s="178">
        <f>ROUND(E250*F250,2)</f>
        <v>0</v>
      </c>
      <c r="H250" s="159"/>
      <c r="I250" s="158">
        <f>ROUND(E250*H250,2)</f>
        <v>0</v>
      </c>
      <c r="J250" s="159"/>
      <c r="K250" s="158">
        <f>ROUND(E250*J250,2)</f>
        <v>0</v>
      </c>
      <c r="L250" s="158">
        <v>21</v>
      </c>
      <c r="M250" s="158">
        <f>G250*(1+L250/100)</f>
        <v>0</v>
      </c>
      <c r="N250" s="158">
        <v>4.6999999999999999E-4</v>
      </c>
      <c r="O250" s="158">
        <f>ROUND(E250*N250,2)</f>
        <v>0.02</v>
      </c>
      <c r="P250" s="158">
        <v>0</v>
      </c>
      <c r="Q250" s="158">
        <f>ROUND(E250*P250,2)</f>
        <v>0</v>
      </c>
      <c r="R250" s="158"/>
      <c r="S250" s="158" t="s">
        <v>145</v>
      </c>
      <c r="T250" s="158" t="s">
        <v>145</v>
      </c>
      <c r="U250" s="158">
        <v>0.315</v>
      </c>
      <c r="V250" s="158">
        <f>ROUND(E250*U250,2)</f>
        <v>12.5</v>
      </c>
      <c r="W250" s="158"/>
      <c r="X250" s="158" t="s">
        <v>146</v>
      </c>
      <c r="Y250" s="149"/>
      <c r="Z250" s="149"/>
      <c r="AA250" s="149"/>
      <c r="AB250" s="149"/>
      <c r="AC250" s="149"/>
      <c r="AD250" s="149"/>
      <c r="AE250" s="149"/>
      <c r="AF250" s="149"/>
      <c r="AG250" s="149" t="s">
        <v>147</v>
      </c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1" x14ac:dyDescent="0.2">
      <c r="A251" s="156"/>
      <c r="B251" s="157"/>
      <c r="C251" s="188" t="s">
        <v>217</v>
      </c>
      <c r="D251" s="160"/>
      <c r="E251" s="161">
        <v>39.68</v>
      </c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49"/>
      <c r="Z251" s="149"/>
      <c r="AA251" s="149"/>
      <c r="AB251" s="149"/>
      <c r="AC251" s="149"/>
      <c r="AD251" s="149"/>
      <c r="AE251" s="149"/>
      <c r="AF251" s="149"/>
      <c r="AG251" s="149" t="s">
        <v>149</v>
      </c>
      <c r="AH251" s="149">
        <v>0</v>
      </c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x14ac:dyDescent="0.2">
      <c r="A252" s="167" t="s">
        <v>140</v>
      </c>
      <c r="B252" s="168" t="s">
        <v>106</v>
      </c>
      <c r="C252" s="186" t="s">
        <v>107</v>
      </c>
      <c r="D252" s="169"/>
      <c r="E252" s="170"/>
      <c r="F252" s="171"/>
      <c r="G252" s="172">
        <f>SUMIF(AG253:AG258,"&lt;&gt;NOR",G253:G258)</f>
        <v>0</v>
      </c>
      <c r="H252" s="166"/>
      <c r="I252" s="166">
        <f>SUM(I253:I258)</f>
        <v>0</v>
      </c>
      <c r="J252" s="166"/>
      <c r="K252" s="166">
        <f>SUM(K253:K258)</f>
        <v>0</v>
      </c>
      <c r="L252" s="166"/>
      <c r="M252" s="166">
        <f>SUM(M253:M258)</f>
        <v>0</v>
      </c>
      <c r="N252" s="166"/>
      <c r="O252" s="166">
        <f>SUM(O253:O258)</f>
        <v>0.1</v>
      </c>
      <c r="P252" s="166"/>
      <c r="Q252" s="166">
        <f>SUM(Q253:Q258)</f>
        <v>0</v>
      </c>
      <c r="R252" s="166"/>
      <c r="S252" s="166"/>
      <c r="T252" s="166"/>
      <c r="U252" s="166"/>
      <c r="V252" s="166">
        <f>SUM(V253:V258)</f>
        <v>30.65</v>
      </c>
      <c r="W252" s="166"/>
      <c r="X252" s="166"/>
      <c r="AG252" t="s">
        <v>141</v>
      </c>
    </row>
    <row r="253" spans="1:60" outlineLevel="1" x14ac:dyDescent="0.2">
      <c r="A253" s="173">
        <v>117</v>
      </c>
      <c r="B253" s="174" t="s">
        <v>483</v>
      </c>
      <c r="C253" s="187" t="s">
        <v>484</v>
      </c>
      <c r="D253" s="175" t="s">
        <v>178</v>
      </c>
      <c r="E253" s="176">
        <v>150.18</v>
      </c>
      <c r="F253" s="177"/>
      <c r="G253" s="178">
        <f>ROUND(E253*F253,2)</f>
        <v>0</v>
      </c>
      <c r="H253" s="159"/>
      <c r="I253" s="158">
        <f>ROUND(E253*H253,2)</f>
        <v>0</v>
      </c>
      <c r="J253" s="159"/>
      <c r="K253" s="158">
        <f>ROUND(E253*J253,2)</f>
        <v>0</v>
      </c>
      <c r="L253" s="158">
        <v>21</v>
      </c>
      <c r="M253" s="158">
        <f>G253*(1+L253/100)</f>
        <v>0</v>
      </c>
      <c r="N253" s="158">
        <v>0</v>
      </c>
      <c r="O253" s="158">
        <f>ROUND(E253*N253,2)</f>
        <v>0</v>
      </c>
      <c r="P253" s="158">
        <v>0</v>
      </c>
      <c r="Q253" s="158">
        <f>ROUND(E253*P253,2)</f>
        <v>0</v>
      </c>
      <c r="R253" s="158"/>
      <c r="S253" s="158" t="s">
        <v>145</v>
      </c>
      <c r="T253" s="158" t="s">
        <v>145</v>
      </c>
      <c r="U253" s="158">
        <v>6.9709999999999994E-2</v>
      </c>
      <c r="V253" s="158">
        <f>ROUND(E253*U253,2)</f>
        <v>10.47</v>
      </c>
      <c r="W253" s="158"/>
      <c r="X253" s="158" t="s">
        <v>146</v>
      </c>
      <c r="Y253" s="149"/>
      <c r="Z253" s="149"/>
      <c r="AA253" s="149"/>
      <c r="AB253" s="149"/>
      <c r="AC253" s="149"/>
      <c r="AD253" s="149"/>
      <c r="AE253" s="149"/>
      <c r="AF253" s="149"/>
      <c r="AG253" s="149" t="s">
        <v>147</v>
      </c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outlineLevel="1" x14ac:dyDescent="0.2">
      <c r="A254" s="156"/>
      <c r="B254" s="157"/>
      <c r="C254" s="188" t="s">
        <v>485</v>
      </c>
      <c r="D254" s="160"/>
      <c r="E254" s="161">
        <v>17.18</v>
      </c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49"/>
      <c r="Z254" s="149"/>
      <c r="AA254" s="149"/>
      <c r="AB254" s="149"/>
      <c r="AC254" s="149"/>
      <c r="AD254" s="149"/>
      <c r="AE254" s="149"/>
      <c r="AF254" s="149"/>
      <c r="AG254" s="149" t="s">
        <v>149</v>
      </c>
      <c r="AH254" s="149">
        <v>0</v>
      </c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ht="33.75" outlineLevel="1" x14ac:dyDescent="0.2">
      <c r="A255" s="156"/>
      <c r="B255" s="157"/>
      <c r="C255" s="188" t="s">
        <v>486</v>
      </c>
      <c r="D255" s="160"/>
      <c r="E255" s="161">
        <v>92.69</v>
      </c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49"/>
      <c r="Z255" s="149"/>
      <c r="AA255" s="149"/>
      <c r="AB255" s="149"/>
      <c r="AC255" s="149"/>
      <c r="AD255" s="149"/>
      <c r="AE255" s="149"/>
      <c r="AF255" s="149"/>
      <c r="AG255" s="149" t="s">
        <v>149</v>
      </c>
      <c r="AH255" s="149">
        <v>0</v>
      </c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outlineLevel="1" x14ac:dyDescent="0.2">
      <c r="A256" s="156"/>
      <c r="B256" s="157"/>
      <c r="C256" s="188" t="s">
        <v>487</v>
      </c>
      <c r="D256" s="160"/>
      <c r="E256" s="161">
        <v>27.49</v>
      </c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49"/>
      <c r="Z256" s="149"/>
      <c r="AA256" s="149"/>
      <c r="AB256" s="149"/>
      <c r="AC256" s="149"/>
      <c r="AD256" s="149"/>
      <c r="AE256" s="149"/>
      <c r="AF256" s="149"/>
      <c r="AG256" s="149" t="s">
        <v>149</v>
      </c>
      <c r="AH256" s="149">
        <v>0</v>
      </c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outlineLevel="1" x14ac:dyDescent="0.2">
      <c r="A257" s="156"/>
      <c r="B257" s="157"/>
      <c r="C257" s="188" t="s">
        <v>436</v>
      </c>
      <c r="D257" s="160"/>
      <c r="E257" s="161">
        <v>12.82</v>
      </c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49"/>
      <c r="Z257" s="149"/>
      <c r="AA257" s="149"/>
      <c r="AB257" s="149"/>
      <c r="AC257" s="149"/>
      <c r="AD257" s="149"/>
      <c r="AE257" s="149"/>
      <c r="AF257" s="149"/>
      <c r="AG257" s="149" t="s">
        <v>149</v>
      </c>
      <c r="AH257" s="149">
        <v>0</v>
      </c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ht="22.5" outlineLevel="1" x14ac:dyDescent="0.2">
      <c r="A258" s="179">
        <v>118</v>
      </c>
      <c r="B258" s="180" t="s">
        <v>488</v>
      </c>
      <c r="C258" s="189" t="s">
        <v>489</v>
      </c>
      <c r="D258" s="181" t="s">
        <v>178</v>
      </c>
      <c r="E258" s="182">
        <v>150.18</v>
      </c>
      <c r="F258" s="183"/>
      <c r="G258" s="184">
        <f>ROUND(E258*F258,2)</f>
        <v>0</v>
      </c>
      <c r="H258" s="159"/>
      <c r="I258" s="158">
        <f>ROUND(E258*H258,2)</f>
        <v>0</v>
      </c>
      <c r="J258" s="159"/>
      <c r="K258" s="158">
        <f>ROUND(E258*J258,2)</f>
        <v>0</v>
      </c>
      <c r="L258" s="158">
        <v>21</v>
      </c>
      <c r="M258" s="158">
        <f>G258*(1+L258/100)</f>
        <v>0</v>
      </c>
      <c r="N258" s="158">
        <v>6.4000000000000005E-4</v>
      </c>
      <c r="O258" s="158">
        <f>ROUND(E258*N258,2)</f>
        <v>0.1</v>
      </c>
      <c r="P258" s="158">
        <v>0</v>
      </c>
      <c r="Q258" s="158">
        <f>ROUND(E258*P258,2)</f>
        <v>0</v>
      </c>
      <c r="R258" s="158"/>
      <c r="S258" s="158" t="s">
        <v>145</v>
      </c>
      <c r="T258" s="158" t="s">
        <v>145</v>
      </c>
      <c r="U258" s="158">
        <v>0.13439999999999999</v>
      </c>
      <c r="V258" s="158">
        <f>ROUND(E258*U258,2)</f>
        <v>20.18</v>
      </c>
      <c r="W258" s="158"/>
      <c r="X258" s="158" t="s">
        <v>146</v>
      </c>
      <c r="Y258" s="149"/>
      <c r="Z258" s="149"/>
      <c r="AA258" s="149"/>
      <c r="AB258" s="149"/>
      <c r="AC258" s="149"/>
      <c r="AD258" s="149"/>
      <c r="AE258" s="149"/>
      <c r="AF258" s="149"/>
      <c r="AG258" s="149" t="s">
        <v>147</v>
      </c>
      <c r="AH258" s="149"/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x14ac:dyDescent="0.2">
      <c r="A259" s="167" t="s">
        <v>140</v>
      </c>
      <c r="B259" s="168" t="s">
        <v>108</v>
      </c>
      <c r="C259" s="186" t="s">
        <v>109</v>
      </c>
      <c r="D259" s="169"/>
      <c r="E259" s="170"/>
      <c r="F259" s="171"/>
      <c r="G259" s="172">
        <f>SUMIF(AG260:AG261,"&lt;&gt;NOR",G260:G261)</f>
        <v>0</v>
      </c>
      <c r="H259" s="166"/>
      <c r="I259" s="166">
        <f>SUM(I260:I261)</f>
        <v>0</v>
      </c>
      <c r="J259" s="166"/>
      <c r="K259" s="166">
        <f>SUM(K260:K261)</f>
        <v>0</v>
      </c>
      <c r="L259" s="166"/>
      <c r="M259" s="166">
        <f>SUM(M260:M261)</f>
        <v>0</v>
      </c>
      <c r="N259" s="166"/>
      <c r="O259" s="166">
        <f>SUM(O260:O261)</f>
        <v>0</v>
      </c>
      <c r="P259" s="166"/>
      <c r="Q259" s="166">
        <f>SUM(Q260:Q261)</f>
        <v>0</v>
      </c>
      <c r="R259" s="166"/>
      <c r="S259" s="166"/>
      <c r="T259" s="166"/>
      <c r="U259" s="166"/>
      <c r="V259" s="166">
        <f>SUM(V260:V261)</f>
        <v>0</v>
      </c>
      <c r="W259" s="166"/>
      <c r="X259" s="166"/>
      <c r="AG259" t="s">
        <v>141</v>
      </c>
    </row>
    <row r="260" spans="1:60" outlineLevel="1" x14ac:dyDescent="0.2">
      <c r="A260" s="179">
        <v>119</v>
      </c>
      <c r="B260" s="180" t="s">
        <v>490</v>
      </c>
      <c r="C260" s="189" t="s">
        <v>491</v>
      </c>
      <c r="D260" s="181" t="s">
        <v>223</v>
      </c>
      <c r="E260" s="182">
        <v>1</v>
      </c>
      <c r="F260" s="183"/>
      <c r="G260" s="184">
        <f>ROUND(E260*F260,2)</f>
        <v>0</v>
      </c>
      <c r="H260" s="159"/>
      <c r="I260" s="158">
        <f>ROUND(E260*H260,2)</f>
        <v>0</v>
      </c>
      <c r="J260" s="159"/>
      <c r="K260" s="158">
        <f>ROUND(E260*J260,2)</f>
        <v>0</v>
      </c>
      <c r="L260" s="158">
        <v>21</v>
      </c>
      <c r="M260" s="158">
        <f>G260*(1+L260/100)</f>
        <v>0</v>
      </c>
      <c r="N260" s="158">
        <v>0</v>
      </c>
      <c r="O260" s="158">
        <f>ROUND(E260*N260,2)</f>
        <v>0</v>
      </c>
      <c r="P260" s="158">
        <v>0</v>
      </c>
      <c r="Q260" s="158">
        <f>ROUND(E260*P260,2)</f>
        <v>0</v>
      </c>
      <c r="R260" s="158"/>
      <c r="S260" s="158" t="s">
        <v>163</v>
      </c>
      <c r="T260" s="158" t="s">
        <v>164</v>
      </c>
      <c r="U260" s="158">
        <v>0</v>
      </c>
      <c r="V260" s="158">
        <f>ROUND(E260*U260,2)</f>
        <v>0</v>
      </c>
      <c r="W260" s="158"/>
      <c r="X260" s="158" t="s">
        <v>146</v>
      </c>
      <c r="Y260" s="149"/>
      <c r="Z260" s="149"/>
      <c r="AA260" s="149"/>
      <c r="AB260" s="149"/>
      <c r="AC260" s="149"/>
      <c r="AD260" s="149"/>
      <c r="AE260" s="149"/>
      <c r="AF260" s="149"/>
      <c r="AG260" s="149" t="s">
        <v>147</v>
      </c>
      <c r="AH260" s="149"/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1" x14ac:dyDescent="0.2">
      <c r="A261" s="179">
        <v>120</v>
      </c>
      <c r="B261" s="180" t="s">
        <v>492</v>
      </c>
      <c r="C261" s="189" t="s">
        <v>493</v>
      </c>
      <c r="D261" s="181" t="s">
        <v>223</v>
      </c>
      <c r="E261" s="182">
        <v>1</v>
      </c>
      <c r="F261" s="183"/>
      <c r="G261" s="184">
        <f>ROUND(E261*F261,2)</f>
        <v>0</v>
      </c>
      <c r="H261" s="159"/>
      <c r="I261" s="158">
        <f>ROUND(E261*H261,2)</f>
        <v>0</v>
      </c>
      <c r="J261" s="159"/>
      <c r="K261" s="158">
        <f>ROUND(E261*J261,2)</f>
        <v>0</v>
      </c>
      <c r="L261" s="158">
        <v>21</v>
      </c>
      <c r="M261" s="158">
        <f>G261*(1+L261/100)</f>
        <v>0</v>
      </c>
      <c r="N261" s="158">
        <v>0</v>
      </c>
      <c r="O261" s="158">
        <f>ROUND(E261*N261,2)</f>
        <v>0</v>
      </c>
      <c r="P261" s="158">
        <v>0</v>
      </c>
      <c r="Q261" s="158">
        <f>ROUND(E261*P261,2)</f>
        <v>0</v>
      </c>
      <c r="R261" s="158"/>
      <c r="S261" s="158" t="s">
        <v>163</v>
      </c>
      <c r="T261" s="158" t="s">
        <v>164</v>
      </c>
      <c r="U261" s="158">
        <v>0</v>
      </c>
      <c r="V261" s="158">
        <f>ROUND(E261*U261,2)</f>
        <v>0</v>
      </c>
      <c r="W261" s="158"/>
      <c r="X261" s="158" t="s">
        <v>146</v>
      </c>
      <c r="Y261" s="149"/>
      <c r="Z261" s="149"/>
      <c r="AA261" s="149"/>
      <c r="AB261" s="149"/>
      <c r="AC261" s="149"/>
      <c r="AD261" s="149"/>
      <c r="AE261" s="149"/>
      <c r="AF261" s="149"/>
      <c r="AG261" s="149" t="s">
        <v>147</v>
      </c>
      <c r="AH261" s="149"/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x14ac:dyDescent="0.2">
      <c r="A262" s="167" t="s">
        <v>140</v>
      </c>
      <c r="B262" s="168" t="s">
        <v>110</v>
      </c>
      <c r="C262" s="186" t="s">
        <v>111</v>
      </c>
      <c r="D262" s="169"/>
      <c r="E262" s="170"/>
      <c r="F262" s="171"/>
      <c r="G262" s="172">
        <f>SUMIF(AG263:AG268,"&lt;&gt;NOR",G263:G268)</f>
        <v>0</v>
      </c>
      <c r="H262" s="166"/>
      <c r="I262" s="166">
        <f>SUM(I263:I268)</f>
        <v>0</v>
      </c>
      <c r="J262" s="166"/>
      <c r="K262" s="166">
        <f>SUM(K263:K268)</f>
        <v>0</v>
      </c>
      <c r="L262" s="166"/>
      <c r="M262" s="166">
        <f>SUM(M263:M268)</f>
        <v>0</v>
      </c>
      <c r="N262" s="166"/>
      <c r="O262" s="166">
        <f>SUM(O263:O268)</f>
        <v>0</v>
      </c>
      <c r="P262" s="166"/>
      <c r="Q262" s="166">
        <f>SUM(Q263:Q268)</f>
        <v>0</v>
      </c>
      <c r="R262" s="166"/>
      <c r="S262" s="166"/>
      <c r="T262" s="166"/>
      <c r="U262" s="166"/>
      <c r="V262" s="166">
        <f>SUM(V263:V268)</f>
        <v>13.88</v>
      </c>
      <c r="W262" s="166"/>
      <c r="X262" s="166"/>
      <c r="AG262" t="s">
        <v>141</v>
      </c>
    </row>
    <row r="263" spans="1:60" outlineLevel="1" x14ac:dyDescent="0.2">
      <c r="A263" s="179">
        <v>121</v>
      </c>
      <c r="B263" s="180" t="s">
        <v>494</v>
      </c>
      <c r="C263" s="189" t="s">
        <v>495</v>
      </c>
      <c r="D263" s="181" t="s">
        <v>162</v>
      </c>
      <c r="E263" s="182">
        <v>9.6946300000000001</v>
      </c>
      <c r="F263" s="183"/>
      <c r="G263" s="184">
        <f>ROUND(E263*F263,2)</f>
        <v>0</v>
      </c>
      <c r="H263" s="159"/>
      <c r="I263" s="158">
        <f>ROUND(E263*H263,2)</f>
        <v>0</v>
      </c>
      <c r="J263" s="159"/>
      <c r="K263" s="158">
        <f>ROUND(E263*J263,2)</f>
        <v>0</v>
      </c>
      <c r="L263" s="158">
        <v>21</v>
      </c>
      <c r="M263" s="158">
        <f>G263*(1+L263/100)</f>
        <v>0</v>
      </c>
      <c r="N263" s="158">
        <v>0</v>
      </c>
      <c r="O263" s="158">
        <f>ROUND(E263*N263,2)</f>
        <v>0</v>
      </c>
      <c r="P263" s="158">
        <v>0</v>
      </c>
      <c r="Q263" s="158">
        <f>ROUND(E263*P263,2)</f>
        <v>0</v>
      </c>
      <c r="R263" s="158"/>
      <c r="S263" s="158" t="s">
        <v>145</v>
      </c>
      <c r="T263" s="158" t="s">
        <v>145</v>
      </c>
      <c r="U263" s="158">
        <v>0.94199999999999995</v>
      </c>
      <c r="V263" s="158">
        <f>ROUND(E263*U263,2)</f>
        <v>9.1300000000000008</v>
      </c>
      <c r="W263" s="158"/>
      <c r="X263" s="158" t="s">
        <v>496</v>
      </c>
      <c r="Y263" s="149"/>
      <c r="Z263" s="149"/>
      <c r="AA263" s="149"/>
      <c r="AB263" s="149"/>
      <c r="AC263" s="149"/>
      <c r="AD263" s="149"/>
      <c r="AE263" s="149"/>
      <c r="AF263" s="149"/>
      <c r="AG263" s="149" t="s">
        <v>497</v>
      </c>
      <c r="AH263" s="149"/>
      <c r="AI263" s="149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</row>
    <row r="264" spans="1:60" outlineLevel="1" x14ac:dyDescent="0.2">
      <c r="A264" s="179">
        <v>122</v>
      </c>
      <c r="B264" s="180" t="s">
        <v>498</v>
      </c>
      <c r="C264" s="189" t="s">
        <v>499</v>
      </c>
      <c r="D264" s="181" t="s">
        <v>162</v>
      </c>
      <c r="E264" s="182">
        <v>9.6946300000000001</v>
      </c>
      <c r="F264" s="183"/>
      <c r="G264" s="184">
        <f>ROUND(E264*F264,2)</f>
        <v>0</v>
      </c>
      <c r="H264" s="159"/>
      <c r="I264" s="158">
        <f>ROUND(E264*H264,2)</f>
        <v>0</v>
      </c>
      <c r="J264" s="159"/>
      <c r="K264" s="158">
        <f>ROUND(E264*J264,2)</f>
        <v>0</v>
      </c>
      <c r="L264" s="158">
        <v>21</v>
      </c>
      <c r="M264" s="158">
        <f>G264*(1+L264/100)</f>
        <v>0</v>
      </c>
      <c r="N264" s="158">
        <v>0</v>
      </c>
      <c r="O264" s="158">
        <f>ROUND(E264*N264,2)</f>
        <v>0</v>
      </c>
      <c r="P264" s="158">
        <v>0</v>
      </c>
      <c r="Q264" s="158">
        <f>ROUND(E264*P264,2)</f>
        <v>0</v>
      </c>
      <c r="R264" s="158"/>
      <c r="S264" s="158" t="s">
        <v>145</v>
      </c>
      <c r="T264" s="158" t="s">
        <v>145</v>
      </c>
      <c r="U264" s="158">
        <v>0.49</v>
      </c>
      <c r="V264" s="158">
        <f>ROUND(E264*U264,2)</f>
        <v>4.75</v>
      </c>
      <c r="W264" s="158"/>
      <c r="X264" s="158" t="s">
        <v>496</v>
      </c>
      <c r="Y264" s="149"/>
      <c r="Z264" s="149"/>
      <c r="AA264" s="149"/>
      <c r="AB264" s="149"/>
      <c r="AC264" s="149"/>
      <c r="AD264" s="149"/>
      <c r="AE264" s="149"/>
      <c r="AF264" s="149"/>
      <c r="AG264" s="149" t="s">
        <v>497</v>
      </c>
      <c r="AH264" s="149"/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outlineLevel="1" x14ac:dyDescent="0.2">
      <c r="A265" s="179">
        <v>123</v>
      </c>
      <c r="B265" s="180" t="s">
        <v>500</v>
      </c>
      <c r="C265" s="189" t="s">
        <v>501</v>
      </c>
      <c r="D265" s="181" t="s">
        <v>162</v>
      </c>
      <c r="E265" s="182">
        <v>135.72478000000001</v>
      </c>
      <c r="F265" s="183"/>
      <c r="G265" s="184">
        <f>ROUND(E265*F265,2)</f>
        <v>0</v>
      </c>
      <c r="H265" s="159"/>
      <c r="I265" s="158">
        <f>ROUND(E265*H265,2)</f>
        <v>0</v>
      </c>
      <c r="J265" s="159"/>
      <c r="K265" s="158">
        <f>ROUND(E265*J265,2)</f>
        <v>0</v>
      </c>
      <c r="L265" s="158">
        <v>21</v>
      </c>
      <c r="M265" s="158">
        <f>G265*(1+L265/100)</f>
        <v>0</v>
      </c>
      <c r="N265" s="158">
        <v>0</v>
      </c>
      <c r="O265" s="158">
        <f>ROUND(E265*N265,2)</f>
        <v>0</v>
      </c>
      <c r="P265" s="158">
        <v>0</v>
      </c>
      <c r="Q265" s="158">
        <f>ROUND(E265*P265,2)</f>
        <v>0</v>
      </c>
      <c r="R265" s="158"/>
      <c r="S265" s="158" t="s">
        <v>145</v>
      </c>
      <c r="T265" s="158" t="s">
        <v>145</v>
      </c>
      <c r="U265" s="158">
        <v>0</v>
      </c>
      <c r="V265" s="158">
        <f>ROUND(E265*U265,2)</f>
        <v>0</v>
      </c>
      <c r="W265" s="158"/>
      <c r="X265" s="158" t="s">
        <v>496</v>
      </c>
      <c r="Y265" s="149"/>
      <c r="Z265" s="149"/>
      <c r="AA265" s="149"/>
      <c r="AB265" s="149"/>
      <c r="AC265" s="149"/>
      <c r="AD265" s="149"/>
      <c r="AE265" s="149"/>
      <c r="AF265" s="149"/>
      <c r="AG265" s="149" t="s">
        <v>497</v>
      </c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1" x14ac:dyDescent="0.2">
      <c r="A266" s="179">
        <v>124</v>
      </c>
      <c r="B266" s="180" t="s">
        <v>502</v>
      </c>
      <c r="C266" s="189" t="s">
        <v>503</v>
      </c>
      <c r="D266" s="181" t="s">
        <v>162</v>
      </c>
      <c r="E266" s="182">
        <v>3.6407500000000002</v>
      </c>
      <c r="F266" s="183"/>
      <c r="G266" s="184">
        <f>ROUND(E266*F266,2)</f>
        <v>0</v>
      </c>
      <c r="H266" s="159"/>
      <c r="I266" s="158">
        <f>ROUND(E266*H266,2)</f>
        <v>0</v>
      </c>
      <c r="J266" s="159"/>
      <c r="K266" s="158">
        <f>ROUND(E266*J266,2)</f>
        <v>0</v>
      </c>
      <c r="L266" s="158">
        <v>21</v>
      </c>
      <c r="M266" s="158">
        <f>G266*(1+L266/100)</f>
        <v>0</v>
      </c>
      <c r="N266" s="158">
        <v>0</v>
      </c>
      <c r="O266" s="158">
        <f>ROUND(E266*N266,2)</f>
        <v>0</v>
      </c>
      <c r="P266" s="158">
        <v>0</v>
      </c>
      <c r="Q266" s="158">
        <f>ROUND(E266*P266,2)</f>
        <v>0</v>
      </c>
      <c r="R266" s="158"/>
      <c r="S266" s="158" t="s">
        <v>163</v>
      </c>
      <c r="T266" s="158" t="s">
        <v>164</v>
      </c>
      <c r="U266" s="158">
        <v>0</v>
      </c>
      <c r="V266" s="158">
        <f>ROUND(E266*U266,2)</f>
        <v>0</v>
      </c>
      <c r="W266" s="158"/>
      <c r="X266" s="158" t="s">
        <v>146</v>
      </c>
      <c r="Y266" s="149"/>
      <c r="Z266" s="149"/>
      <c r="AA266" s="149"/>
      <c r="AB266" s="149"/>
      <c r="AC266" s="149"/>
      <c r="AD266" s="149"/>
      <c r="AE266" s="149"/>
      <c r="AF266" s="149"/>
      <c r="AG266" s="149" t="s">
        <v>147</v>
      </c>
      <c r="AH266" s="149"/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outlineLevel="1" x14ac:dyDescent="0.2">
      <c r="A267" s="173">
        <v>125</v>
      </c>
      <c r="B267" s="174" t="s">
        <v>504</v>
      </c>
      <c r="C267" s="187" t="s">
        <v>505</v>
      </c>
      <c r="D267" s="175" t="s">
        <v>162</v>
      </c>
      <c r="E267" s="176">
        <v>6.0538800000000004</v>
      </c>
      <c r="F267" s="177"/>
      <c r="G267" s="178">
        <f>ROUND(E267*F267,2)</f>
        <v>0</v>
      </c>
      <c r="H267" s="159"/>
      <c r="I267" s="158">
        <f>ROUND(E267*H267,2)</f>
        <v>0</v>
      </c>
      <c r="J267" s="159"/>
      <c r="K267" s="158">
        <f>ROUND(E267*J267,2)</f>
        <v>0</v>
      </c>
      <c r="L267" s="158">
        <v>21</v>
      </c>
      <c r="M267" s="158">
        <f>G267*(1+L267/100)</f>
        <v>0</v>
      </c>
      <c r="N267" s="158">
        <v>0</v>
      </c>
      <c r="O267" s="158">
        <f>ROUND(E267*N267,2)</f>
        <v>0</v>
      </c>
      <c r="P267" s="158">
        <v>0</v>
      </c>
      <c r="Q267" s="158">
        <f>ROUND(E267*P267,2)</f>
        <v>0</v>
      </c>
      <c r="R267" s="158"/>
      <c r="S267" s="158" t="s">
        <v>163</v>
      </c>
      <c r="T267" s="158" t="s">
        <v>164</v>
      </c>
      <c r="U267" s="158">
        <v>0</v>
      </c>
      <c r="V267" s="158">
        <f>ROUND(E267*U267,2)</f>
        <v>0</v>
      </c>
      <c r="W267" s="158"/>
      <c r="X267" s="158" t="s">
        <v>146</v>
      </c>
      <c r="Y267" s="149"/>
      <c r="Z267" s="149"/>
      <c r="AA267" s="149"/>
      <c r="AB267" s="149"/>
      <c r="AC267" s="149"/>
      <c r="AD267" s="149"/>
      <c r="AE267" s="149"/>
      <c r="AF267" s="149"/>
      <c r="AG267" s="149" t="s">
        <v>147</v>
      </c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outlineLevel="1" x14ac:dyDescent="0.2">
      <c r="A268" s="156"/>
      <c r="B268" s="157"/>
      <c r="C268" s="188" t="s">
        <v>506</v>
      </c>
      <c r="D268" s="160"/>
      <c r="E268" s="161">
        <v>6.0538800000000004</v>
      </c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49"/>
      <c r="Z268" s="149"/>
      <c r="AA268" s="149"/>
      <c r="AB268" s="149"/>
      <c r="AC268" s="149"/>
      <c r="AD268" s="149"/>
      <c r="AE268" s="149"/>
      <c r="AF268" s="149"/>
      <c r="AG268" s="149" t="s">
        <v>149</v>
      </c>
      <c r="AH268" s="149">
        <v>0</v>
      </c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x14ac:dyDescent="0.2">
      <c r="A269" s="167" t="s">
        <v>140</v>
      </c>
      <c r="B269" s="168" t="s">
        <v>113</v>
      </c>
      <c r="C269" s="186" t="s">
        <v>29</v>
      </c>
      <c r="D269" s="169"/>
      <c r="E269" s="170"/>
      <c r="F269" s="171"/>
      <c r="G269" s="172">
        <f>SUMIF(AG270:AG271,"&lt;&gt;NOR",G270:G271)</f>
        <v>0</v>
      </c>
      <c r="H269" s="166"/>
      <c r="I269" s="166">
        <f>SUM(I270:I271)</f>
        <v>0</v>
      </c>
      <c r="J269" s="166"/>
      <c r="K269" s="166">
        <f>SUM(K270:K271)</f>
        <v>0</v>
      </c>
      <c r="L269" s="166"/>
      <c r="M269" s="166">
        <f>SUM(M270:M271)</f>
        <v>0</v>
      </c>
      <c r="N269" s="166"/>
      <c r="O269" s="166">
        <f>SUM(O270:O271)</f>
        <v>0</v>
      </c>
      <c r="P269" s="166"/>
      <c r="Q269" s="166">
        <f>SUM(Q270:Q271)</f>
        <v>0</v>
      </c>
      <c r="R269" s="166"/>
      <c r="S269" s="166"/>
      <c r="T269" s="166"/>
      <c r="U269" s="166"/>
      <c r="V269" s="166">
        <f>SUM(V270:V271)</f>
        <v>0</v>
      </c>
      <c r="W269" s="166"/>
      <c r="X269" s="166"/>
      <c r="AG269" t="s">
        <v>141</v>
      </c>
    </row>
    <row r="270" spans="1:60" outlineLevel="1" x14ac:dyDescent="0.2">
      <c r="A270" s="179">
        <v>126</v>
      </c>
      <c r="B270" s="180" t="s">
        <v>507</v>
      </c>
      <c r="C270" s="189" t="s">
        <v>508</v>
      </c>
      <c r="D270" s="181" t="s">
        <v>509</v>
      </c>
      <c r="E270" s="182">
        <v>1</v>
      </c>
      <c r="F270" s="183"/>
      <c r="G270" s="184">
        <f>ROUND(E270*F270,2)</f>
        <v>0</v>
      </c>
      <c r="H270" s="159"/>
      <c r="I270" s="158">
        <f>ROUND(E270*H270,2)</f>
        <v>0</v>
      </c>
      <c r="J270" s="159"/>
      <c r="K270" s="158">
        <f>ROUND(E270*J270,2)</f>
        <v>0</v>
      </c>
      <c r="L270" s="158">
        <v>21</v>
      </c>
      <c r="M270" s="158">
        <f>G270*(1+L270/100)</f>
        <v>0</v>
      </c>
      <c r="N270" s="158">
        <v>0</v>
      </c>
      <c r="O270" s="158">
        <f>ROUND(E270*N270,2)</f>
        <v>0</v>
      </c>
      <c r="P270" s="158">
        <v>0</v>
      </c>
      <c r="Q270" s="158">
        <f>ROUND(E270*P270,2)</f>
        <v>0</v>
      </c>
      <c r="R270" s="158"/>
      <c r="S270" s="158" t="s">
        <v>145</v>
      </c>
      <c r="T270" s="158" t="s">
        <v>472</v>
      </c>
      <c r="U270" s="158">
        <v>0</v>
      </c>
      <c r="V270" s="158">
        <f>ROUND(E270*U270,2)</f>
        <v>0</v>
      </c>
      <c r="W270" s="158"/>
      <c r="X270" s="158" t="s">
        <v>510</v>
      </c>
      <c r="Y270" s="149"/>
      <c r="Z270" s="149"/>
      <c r="AA270" s="149"/>
      <c r="AB270" s="149"/>
      <c r="AC270" s="149"/>
      <c r="AD270" s="149"/>
      <c r="AE270" s="149"/>
      <c r="AF270" s="149"/>
      <c r="AG270" s="149" t="s">
        <v>511</v>
      </c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1" x14ac:dyDescent="0.2">
      <c r="A271" s="173">
        <v>127</v>
      </c>
      <c r="B271" s="174" t="s">
        <v>512</v>
      </c>
      <c r="C271" s="187" t="s">
        <v>513</v>
      </c>
      <c r="D271" s="175" t="s">
        <v>509</v>
      </c>
      <c r="E271" s="176">
        <v>1</v>
      </c>
      <c r="F271" s="177"/>
      <c r="G271" s="178">
        <f>ROUND(E271*F271,2)</f>
        <v>0</v>
      </c>
      <c r="H271" s="159"/>
      <c r="I271" s="158">
        <f>ROUND(E271*H271,2)</f>
        <v>0</v>
      </c>
      <c r="J271" s="159"/>
      <c r="K271" s="158">
        <f>ROUND(E271*J271,2)</f>
        <v>0</v>
      </c>
      <c r="L271" s="158">
        <v>21</v>
      </c>
      <c r="M271" s="158">
        <f>G271*(1+L271/100)</f>
        <v>0</v>
      </c>
      <c r="N271" s="158">
        <v>0</v>
      </c>
      <c r="O271" s="158">
        <f>ROUND(E271*N271,2)</f>
        <v>0</v>
      </c>
      <c r="P271" s="158">
        <v>0</v>
      </c>
      <c r="Q271" s="158">
        <f>ROUND(E271*P271,2)</f>
        <v>0</v>
      </c>
      <c r="R271" s="158"/>
      <c r="S271" s="158" t="s">
        <v>163</v>
      </c>
      <c r="T271" s="158" t="s">
        <v>514</v>
      </c>
      <c r="U271" s="158">
        <v>0</v>
      </c>
      <c r="V271" s="158">
        <f>ROUND(E271*U271,2)</f>
        <v>0</v>
      </c>
      <c r="W271" s="158"/>
      <c r="X271" s="158" t="s">
        <v>510</v>
      </c>
      <c r="Y271" s="149"/>
      <c r="Z271" s="149"/>
      <c r="AA271" s="149"/>
      <c r="AB271" s="149"/>
      <c r="AC271" s="149"/>
      <c r="AD271" s="149"/>
      <c r="AE271" s="149"/>
      <c r="AF271" s="149"/>
      <c r="AG271" s="149" t="s">
        <v>515</v>
      </c>
      <c r="AH271" s="149"/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x14ac:dyDescent="0.2">
      <c r="A272" s="3"/>
      <c r="B272" s="4"/>
      <c r="C272" s="19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AE272">
        <v>15</v>
      </c>
      <c r="AF272">
        <v>21</v>
      </c>
      <c r="AG272" t="s">
        <v>127</v>
      </c>
    </row>
    <row r="273" spans="1:33" x14ac:dyDescent="0.2">
      <c r="A273" s="152"/>
      <c r="B273" s="153" t="s">
        <v>31</v>
      </c>
      <c r="C273" s="194"/>
      <c r="D273" s="154"/>
      <c r="E273" s="155"/>
      <c r="F273" s="155"/>
      <c r="G273" s="185">
        <f>G8+G19+G35+G46+G55+G58+G65+G68+G98+G100+G113+G119+G121+G159+G165+G186+G198+G203+G211+G220+G223+G225+G230+G247+G252+G259+G262+G269</f>
        <v>0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AE273">
        <f>SUMIF(L7:L271,AE272,G7:G271)</f>
        <v>0</v>
      </c>
      <c r="AF273">
        <f>SUMIF(L7:L271,AF272,G7:G271)</f>
        <v>0</v>
      </c>
      <c r="AG273" t="s">
        <v>516</v>
      </c>
    </row>
    <row r="274" spans="1:33" x14ac:dyDescent="0.2">
      <c r="A274" s="3"/>
      <c r="B274" s="4"/>
      <c r="C274" s="19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33" x14ac:dyDescent="0.2">
      <c r="A275" s="3"/>
      <c r="B275" s="4"/>
      <c r="C275" s="19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33" x14ac:dyDescent="0.2">
      <c r="A276" s="271" t="s">
        <v>517</v>
      </c>
      <c r="B276" s="271"/>
      <c r="C276" s="272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33" x14ac:dyDescent="0.2">
      <c r="A277" s="252"/>
      <c r="B277" s="253"/>
      <c r="C277" s="254"/>
      <c r="D277" s="253"/>
      <c r="E277" s="253"/>
      <c r="F277" s="253"/>
      <c r="G277" s="25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AG277" t="s">
        <v>518</v>
      </c>
    </row>
    <row r="278" spans="1:33" x14ac:dyDescent="0.2">
      <c r="A278" s="256"/>
      <c r="B278" s="257"/>
      <c r="C278" s="258"/>
      <c r="D278" s="257"/>
      <c r="E278" s="257"/>
      <c r="F278" s="257"/>
      <c r="G278" s="259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33" x14ac:dyDescent="0.2">
      <c r="A279" s="256"/>
      <c r="B279" s="257"/>
      <c r="C279" s="258"/>
      <c r="D279" s="257"/>
      <c r="E279" s="257"/>
      <c r="F279" s="257"/>
      <c r="G279" s="259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33" x14ac:dyDescent="0.2">
      <c r="A280" s="256"/>
      <c r="B280" s="257"/>
      <c r="C280" s="258"/>
      <c r="D280" s="257"/>
      <c r="E280" s="257"/>
      <c r="F280" s="257"/>
      <c r="G280" s="259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33" x14ac:dyDescent="0.2">
      <c r="A281" s="260"/>
      <c r="B281" s="261"/>
      <c r="C281" s="262"/>
      <c r="D281" s="261"/>
      <c r="E281" s="261"/>
      <c r="F281" s="261"/>
      <c r="G281" s="26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33" x14ac:dyDescent="0.2">
      <c r="A282" s="3"/>
      <c r="B282" s="4"/>
      <c r="C282" s="19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33" x14ac:dyDescent="0.2">
      <c r="C283" s="195"/>
      <c r="D283" s="10"/>
      <c r="AG283" t="s">
        <v>519</v>
      </c>
    </row>
    <row r="284" spans="1:33" x14ac:dyDescent="0.2">
      <c r="D284" s="10"/>
    </row>
    <row r="285" spans="1:33" x14ac:dyDescent="0.2">
      <c r="D285" s="10"/>
    </row>
    <row r="286" spans="1:33" x14ac:dyDescent="0.2">
      <c r="D286" s="10"/>
    </row>
    <row r="287" spans="1:33" x14ac:dyDescent="0.2">
      <c r="D287" s="10"/>
    </row>
    <row r="288" spans="1:33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277:G281"/>
    <mergeCell ref="A1:G1"/>
    <mergeCell ref="C2:G2"/>
    <mergeCell ref="C3:G3"/>
    <mergeCell ref="C4:G4"/>
    <mergeCell ref="A276:C27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Hanuš</dc:creator>
  <cp:lastModifiedBy>peteral</cp:lastModifiedBy>
  <cp:lastPrinted>2019-03-19T12:27:02Z</cp:lastPrinted>
  <dcterms:created xsi:type="dcterms:W3CDTF">2009-04-08T07:15:50Z</dcterms:created>
  <dcterms:modified xsi:type="dcterms:W3CDTF">2019-10-21T09:27:13Z</dcterms:modified>
</cp:coreProperties>
</file>